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<sst xmlns="http://schemas.openxmlformats.org/spreadsheetml/2006/main" count="2856" uniqueCount="2075">
  <si>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</si>
  <si>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</si>
  <si>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</si>
  <si>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</si>
  <si>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</si>
  <si>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</si>
  <si>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</si>
  <si>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</si>
  <si>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</si>
  <si>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</si>
  <si>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</si>
  <si>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</si>
  <si>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</si>
  <si>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</si>
  <si>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</si>
  <si>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</si>
  <si>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</si>
  <si>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</si>
  <si>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</si>
  <si>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</si>
  <si>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</si>
  <si>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</si>
  <si>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</si>
  <si>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</si>
  <si>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</si>
  <si>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</si>
  <si>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</si>
  <si>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</si>
  <si>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</si>
  <si>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</si>
  <si>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</si>
  <si>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</si>
  <si>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</si>
  <si>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</si>
  <si>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</si>
  <si>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</si>
  <si>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</si>
  <si>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</si>
  <si>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</si>
  <si>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</si>
  <si>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</si>
  <si>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</si>
  <si>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</si>
  <si>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</si>
  <si>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</si>
  <si>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</si>
  <si>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</si>
  <si>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</si>
  <si>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</si>
  <si>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</si>
  <si>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</si>
  <si>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</si>
  <si>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</si>
  <si>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</si>
  <si>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</si>
  <si>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</si>
  <si>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</si>
  <si>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</si>
  <si>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</si>
  <si>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</si>
  <si>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</si>
  <si>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</si>
  <si>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</si>
  <si>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</si>
  <si>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</si>
  <si>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</si>
  <si>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</si>
  <si>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</si>
  <si>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</si>
  <si>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</si>
  <si>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</si>
  <si>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</si>
  <si>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</si>
  <si>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</si>
  <si>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</si>
  <si>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</si>
  <si>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</si>
  <si>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</si>
  <si>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</si>
  <si>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</si>
  <si>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</si>
  <si>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</si>
  <si>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</si>
  <si>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</si>
  <si>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</si>
  <si>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</si>
  <si>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</si>
  <si>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</si>
  <si>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</si>
  <si>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</si>
  <si>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</si>
  <si>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</si>
  <si>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</si>
  <si>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</si>
  <si>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</si>
  <si>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</si>
  <si>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</si>
  <si>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</si>
  <si>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</si>
  <si>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</si>
  <si>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</si>
  <si>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</si>
  <si>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</si>
  <si>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</si>
  <si>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</si>
  <si>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</si>
  <si>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</si>
  <si>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</si>
  <si>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</si>
  <si>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</si>
  <si>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</si>
  <si>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</si>
  <si>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</si>
  <si>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</si>
  <si>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</si>
  <si>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</si>
  <si>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</si>
  <si>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</si>
  <si>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</si>
  <si>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</si>
  <si>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</si>
  <si>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</si>
  <si>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</si>
  <si>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</si>
  <si>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</si>
  <si>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</si>
  <si>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</si>
  <si>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</si>
  <si>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</si>
  <si>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</si>
  <si>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</si>
  <si>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</si>
  <si>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</si>
  <si>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</si>
  <si>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</si>
  <si>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</si>
  <si>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</si>
  <si>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</si>
  <si>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</si>
  <si>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</si>
  <si>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</si>
  <si>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</si>
  <si>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</si>
  <si>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</si>
  <si>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</si>
  <si>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</si>
  <si>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</si>
  <si>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</si>
  <si>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</si>
  <si>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</si>
  <si>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</si>
  <si>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</si>
  <si>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</si>
  <si>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</si>
  <si>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</si>
  <si>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</si>
  <si>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</si>
  <si>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</si>
  <si>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</si>
  <si>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</si>
  <si>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</si>
  <si>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</si>
  <si>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</si>
  <si>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</si>
  <si>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</si>
  <si>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</si>
  <si>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</si>
  <si>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</si>
  <si>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</si>
  <si>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</si>
  <si>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</si>
  <si>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</si>
  <si>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</si>
  <si>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</si>
  <si>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</si>
  <si>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</si>
  <si>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</si>
  <si>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</si>
  <si>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</si>
  <si>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</si>
  <si>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</si>
  <si>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</si>
  <si>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</si>
  <si>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</si>
  <si>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</si>
  <si>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</si>
  <si>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</si>
  <si>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</si>
  <si>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</si>
  <si>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</si>
  <si>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</si>
  <si>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</si>
  <si>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</si>
  <si>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</si>
  <si>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</si>
  <si>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</si>
  <si>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</si>
  <si>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</si>
  <si>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</si>
  <si>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</si>
  <si>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</si>
  <si>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</si>
  <si>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</si>
  <si>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</si>
  <si>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</si>
  <si>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</si>
  <si>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</si>
  <si>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</si>
  <si>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</si>
  <si>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</si>
  <si>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</si>
  <si>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</si>
  <si>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</si>
  <si>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</si>
  <si>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</si>
  <si>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</si>
  <si>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</si>
  <si>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</si>
  <si>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</si>
  <si>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</si>
  <si>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</si>
  <si>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</si>
  <si>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</si>
  <si>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</si>
  <si>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</si>
  <si>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</si>
  <si>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</si>
  <si>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</si>
  <si>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</si>
  <si>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</si>
  <si>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</si>
  <si>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</si>
  <si>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</si>
  <si>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</si>
  <si>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</si>
  <si>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</si>
  <si>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</si>
  <si>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</si>
  <si>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</si>
  <si>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</si>
  <si>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</si>
  <si>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</si>
  <si>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</si>
  <si>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</si>
  <si>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</si>
  <si>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</si>
  <si>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</si>
  <si>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</si>
  <si>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</si>
  <si>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</si>
  <si>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</si>
  <si>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</si>
  <si>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</si>
  <si>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</si>
  <si>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</si>
  <si>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</si>
  <si>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</si>
  <si>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</si>
  <si>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</si>
  <si>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</si>
  <si>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</si>
  <si>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</si>
  <si>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</si>
  <si>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</si>
  <si>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</si>
  <si>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</si>
  <si>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</si>
  <si>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</si>
  <si>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</si>
  <si>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</si>
  <si>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</si>
  <si>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</si>
  <si>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</si>
  <si>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</si>
  <si>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</si>
  <si>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</si>
  <si>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</si>
  <si>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</si>
  <si>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</si>
  <si>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</si>
  <si>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</si>
  <si>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</si>
  <si>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</si>
  <si>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</si>
  <si>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</si>
  <si>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</si>
  <si>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</si>
  <si>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</si>
  <si>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</si>
  <si>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</si>
  <si>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</si>
  <si>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</si>
  <si>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</si>
  <si>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</si>
  <si>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</si>
  <si>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</si>
  <si>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</si>
  <si>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</si>
  <si>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</si>
  <si>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</si>
  <si>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</si>
  <si>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</si>
  <si>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</si>
  <si>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</si>
  <si>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</si>
  <si>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</si>
  <si>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</si>
  <si>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</si>
  <si>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</si>
  <si>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</si>
  <si>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</si>
  <si>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</si>
  <si>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</si>
  <si>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</si>
  <si>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</si>
  <si>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</si>
  <si>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</si>
  <si>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</si>
  <si>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</si>
  <si>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</si>
  <si>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</si>
  <si>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</si>
  <si>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</si>
  <si>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</si>
  <si>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</si>
  <si>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</si>
  <si>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</si>
  <si>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</si>
  <si>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</si>
  <si>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</si>
  <si>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</si>
  <si>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</si>
  <si>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</si>
  <si>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</si>
  <si>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</si>
  <si>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</si>
  <si>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</si>
  <si>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</si>
  <si>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</si>
  <si>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</si>
  <si>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</si>
  <si>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</si>
  <si>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</si>
  <si>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</si>
  <si>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</si>
  <si>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</si>
  <si>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</si>
  <si>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</si>
  <si>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</si>
  <si>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</si>
  <si>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</si>
  <si>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</si>
  <si>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</si>
  <si>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</si>
  <si>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</si>
  <si>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</si>
  <si>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</si>
  <si>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</si>
  <si>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</si>
  <si>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</si>
  <si>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</si>
  <si>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</si>
  <si>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</si>
  <si>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</si>
  <si>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</si>
  <si>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</si>
  <si>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</si>
  <si>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</si>
  <si>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</si>
  <si>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</si>
  <si>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</si>
  <si>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</si>
  <si>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</si>
  <si>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</si>
  <si>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</si>
  <si>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</si>
  <si>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</si>
  <si>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</si>
  <si>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</si>
  <si>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</si>
  <si>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</si>
  <si>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</si>
  <si>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</si>
  <si>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</si>
  <si>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</si>
  <si>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</si>
  <si>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</si>
  <si>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</si>
  <si>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</si>
  <si>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</si>
  <si>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</si>
  <si>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</si>
  <si>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</si>
  <si>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</si>
  <si>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</si>
  <si>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</si>
  <si>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</si>
  <si>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</si>
  <si>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</si>
  <si>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</si>
  <si>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</si>
  <si>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</si>
  <si>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</si>
  <si>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</si>
  <si>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</si>
  <si>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</si>
  <si>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</si>
  <si>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</si>
  <si>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</si>
  <si>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</si>
  <si>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</si>
  <si>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</si>
  <si>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</si>
  <si>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</si>
  <si>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</si>
  <si>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</si>
  <si>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</si>
  <si>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</si>
  <si>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</si>
  <si>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</si>
  <si>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</si>
  <si>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</si>
  <si>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</si>
  <si>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</si>
  <si>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</si>
  <si>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</si>
  <si>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</si>
  <si>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</si>
  <si>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</si>
  <si>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</si>
  <si>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</si>
  <si>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</si>
  <si>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</si>
  <si>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</si>
  <si>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</si>
  <si>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</si>
  <si>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</si>
  <si>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</si>
  <si>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</si>
  <si>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</si>
  <si>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</si>
  <si>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</si>
  <si>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</si>
  <si>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</si>
  <si>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</si>
  <si>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</si>
  <si>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</si>
  <si>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</si>
  <si>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</si>
  <si>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</si>
  <si>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</si>
  <si>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</si>
  <si>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</si>
  <si>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</si>
  <si>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</si>
  <si>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</si>
  <si>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</si>
  <si>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</si>
  <si>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</si>
  <si>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</si>
  <si>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</si>
  <si>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</si>
  <si>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</si>
  <si>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</si>
  <si>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</si>
  <si>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</si>
  <si>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</si>
  <si>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</si>
  <si>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</si>
  <si>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</si>
  <si>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</si>
  <si>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</si>
  <si>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</si>
  <si>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</si>
  <si>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</si>
  <si>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</si>
  <si>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</si>
  <si>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</si>
  <si>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</si>
  <si>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</si>
  <si>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</si>
  <si>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</si>
  <si>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</si>
  <si>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</si>
  <si>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</si>
  <si>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</si>
  <si>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</si>
  <si>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</si>
  <si>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</si>
  <si>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</si>
  <si>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</si>
  <si>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</si>
  <si>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</si>
  <si>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</si>
  <si>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</si>
  <si>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</si>
  <si>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</si>
  <si>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</si>
  <si>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</si>
  <si>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</si>
  <si>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</si>
  <si>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</si>
  <si>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</si>
  <si>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</si>
  <si>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</si>
  <si>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</si>
  <si>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</si>
  <si>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</si>
  <si>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</si>
  <si>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</si>
  <si>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</si>
  <si>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</si>
  <si>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</si>
  <si>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</si>
  <si>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</si>
  <si>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</si>
  <si>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</si>
  <si>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</si>
  <si>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</si>
  <si>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</si>
  <si>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</si>
  <si>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</si>
  <si>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</si>
  <si>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</si>
  <si>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</si>
  <si>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</si>
  <si>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</si>
  <si>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</si>
  <si>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</si>
  <si>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</si>
  <si>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</si>
  <si>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</si>
  <si>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</si>
  <si>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</si>
  <si>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</si>
  <si>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</si>
  <si>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</si>
  <si>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</si>
  <si>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</si>
  <si>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</si>
  <si>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</si>
  <si>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</si>
  <si>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</si>
  <si>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</si>
  <si>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</si>
  <si>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</si>
  <si>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</si>
  <si>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</si>
  <si>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</si>
  <si>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</si>
  <si>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</si>
  <si>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</si>
  <si>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</si>
  <si>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</si>
  <si>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</si>
  <si>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</si>
  <si>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</si>
  <si>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</si>
  <si>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</si>
  <si>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</si>
  <si>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</si>
  <si>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</si>
  <si>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</si>
  <si>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</si>
  <si>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</si>
  <si>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</si>
  <si>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</si>
  <si>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</si>
  <si>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</si>
  <si>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</si>
  <si>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</si>
  <si>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</si>
  <si>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</si>
  <si>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</si>
  <si>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</si>
  <si>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</si>
  <si>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</si>
  <si>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</si>
  <si>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</si>
  <si>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</si>
  <si>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</si>
  <si>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</si>
  <si>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</si>
  <si>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</si>
  <si>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</si>
  <si>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</si>
  <si>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</si>
  <si>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</si>
  <si>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</si>
  <si>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</si>
  <si>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</si>
  <si>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</si>
  <si>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</si>
  <si>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</si>
  <si>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</si>
  <si>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</si>
  <si>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</si>
  <si>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</si>
  <si>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</si>
  <si>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</si>
  <si>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</si>
  <si>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</si>
  <si>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</si>
  <si>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</si>
  <si>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</si>
  <si>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</si>
  <si>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</si>
  <si>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</si>
  <si>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</si>
  <si>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</si>
  <si>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</si>
  <si>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</si>
  <si>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</si>
  <si>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</si>
  <si>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</si>
  <si>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</si>
  <si>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</si>
  <si>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</si>
  <si>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</si>
  <si>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</si>
  <si>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</si>
  <si>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</si>
  <si>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</si>
  <si>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</si>
  <si>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</si>
  <si>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</si>
  <si>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</si>
  <si>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</si>
  <si>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</si>
  <si>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</si>
  <si>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</si>
  <si>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</si>
  <si>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</si>
  <si>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</si>
  <si>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</si>
  <si>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</si>
  <si>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</si>
  <si>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</si>
  <si>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</si>
  <si>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</si>
  <si>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</si>
  <si>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</si>
  <si>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</si>
  <si>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</si>
  <si>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</si>
  <si>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</si>
  <si>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</si>
  <si>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</si>
  <si>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</si>
  <si>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</si>
  <si>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</si>
  <si>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</si>
  <si>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</si>
  <si>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</si>
  <si>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</si>
  <si>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</si>
  <si>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</si>
  <si>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</si>
  <si>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</si>
  <si>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</si>
  <si>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</si>
  <si>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</si>
  <si>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</si>
  <si>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</si>
  <si>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</si>
  <si>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</si>
  <si>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</si>
  <si>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</si>
  <si>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</si>
  <si>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</si>
  <si>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</si>
  <si>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</si>
  <si>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</si>
  <si>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</si>
  <si>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</si>
  <si>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</si>
  <si>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</si>
  <si>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</si>
  <si>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</si>
  <si>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</si>
  <si>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</si>
  <si>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</si>
  <si>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</si>
  <si>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</si>
  <si>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</si>
  <si>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</si>
  <si>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</si>
  <si>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</si>
  <si>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</si>
  <si>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</si>
  <si>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</si>
  <si>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</si>
  <si>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</si>
  <si>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</si>
  <si>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</si>
  <si>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</si>
  <si>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</si>
  <si>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</si>
  <si>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</si>
  <si>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</si>
  <si>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</si>
  <si>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</si>
  <si>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</si>
  <si>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</si>
  <si>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</si>
  <si>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</si>
  <si>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</si>
  <si>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</si>
  <si>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</si>
  <si>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</si>
  <si>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</si>
  <si>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</si>
  <si>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</si>
  <si>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</si>
  <si>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</si>
  <si>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</si>
  <si>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</si>
  <si>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</si>
  <si>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</si>
  <si>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</si>
  <si>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</si>
  <si>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</si>
  <si>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</si>
  <si>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</si>
  <si>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</si>
  <si>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</si>
  <si>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</si>
  <si>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</si>
  <si>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</si>
  <si>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</si>
  <si>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</si>
  <si>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</si>
  <si>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</si>
  <si>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</si>
  <si>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</si>
  <si>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</si>
  <si>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</si>
  <si>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</si>
  <si>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</si>
  <si>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</si>
  <si>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</si>
  <si>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</si>
  <si>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</si>
  <si>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</si>
  <si>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</si>
  <si>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</si>
  <si>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</si>
  <si>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</si>
  <si>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</si>
  <si>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</si>
  <si>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</si>
  <si>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</si>
  <si>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</si>
  <si>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</si>
  <si>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</si>
  <si>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</si>
  <si>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</si>
  <si>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</si>
  <si>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</si>
  <si>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</si>
  <si>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</si>
  <si>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</si>
  <si>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</si>
  <si>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</si>
  <si>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</si>
  <si>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</si>
  <si>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</si>
  <si>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</si>
  <si>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</si>
  <si>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</si>
  <si>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</si>
  <si>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</si>
  <si>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</si>
  <si>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</si>
  <si>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</si>
  <si>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</si>
  <si>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</si>
  <si>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</si>
  <si>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</si>
  <si>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</si>
  <si>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</si>
  <si>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</si>
  <si>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</si>
  <si>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</si>
  <si>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</si>
  <si>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</si>
  <si>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</si>
  <si>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</si>
  <si>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</si>
  <si>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</si>
  <si>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</si>
  <si>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</si>
  <si>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</si>
  <si>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</si>
  <si>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</si>
  <si>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</si>
  <si>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</si>
  <si>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</si>
  <si>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</si>
  <si>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</si>
  <si>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</si>
  <si>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</si>
  <si>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</si>
  <si>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</si>
  <si>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</si>
  <si>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</si>
  <si>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</si>
  <si>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</si>
  <si>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</si>
  <si>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</si>
  <si>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</si>
  <si>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</si>
  <si>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</si>
  <si>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</si>
  <si>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</si>
  <si>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</si>
  <si>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</si>
  <si>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</si>
  <si>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</si>
  <si>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</si>
  <si>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</si>
  <si>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</si>
  <si>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</si>
  <si>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</si>
  <si>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</si>
  <si>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</si>
  <si>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</si>
  <si>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</si>
  <si>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</si>
  <si>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</si>
  <si>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</si>
  <si>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</si>
  <si>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</si>
  <si>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</si>
  <si>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</si>
  <si>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</si>
  <si>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</si>
  <si>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</si>
  <si>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</si>
  <si>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</si>
  <si>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</si>
  <si>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</si>
  <si>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</si>
  <si>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</si>
  <si>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</si>
  <si>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</si>
  <si>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</si>
  <si>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</si>
  <si>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</si>
  <si>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</si>
  <si>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</si>
  <si>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</si>
  <si>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</si>
  <si>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</si>
  <si>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</si>
  <si>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</si>
  <si>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</si>
  <si>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</si>
  <si>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</si>
  <si>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</si>
  <si>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</si>
  <si>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</si>
  <si>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</si>
  <si>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</si>
  <si>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</si>
  <si>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</si>
  <si>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</si>
  <si>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</si>
  <si>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</si>
  <si>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</si>
  <si>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</si>
  <si>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</si>
  <si>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</si>
  <si>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</si>
  <si>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</si>
  <si>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</si>
  <si>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</si>
  <si>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</si>
  <si>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</si>
  <si>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</si>
  <si>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</si>
  <si>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</si>
  <si>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</si>
  <si>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</si>
  <si>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</si>
  <si>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</si>
  <si>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</si>
  <si>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</si>
  <si>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</si>
  <si>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</si>
  <si>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</si>
  <si>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</si>
  <si>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</si>
  <si>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</si>
  <si>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</si>
  <si>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</si>
  <si>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</si>
  <si>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</si>
  <si>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</si>
  <si>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</si>
  <si>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</si>
  <si>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</si>
  <si>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</si>
  <si>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</si>
  <si>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</si>
  <si>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</si>
  <si>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</si>
  <si>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</si>
  <si>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</si>
  <si>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</si>
  <si>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</si>
  <si>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</si>
  <si>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</si>
  <si>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</si>
  <si>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</si>
  <si>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</si>
  <si>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</si>
  <si>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</si>
  <si>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</si>
  <si>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</si>
  <si>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</si>
  <si>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</si>
  <si>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</si>
  <si>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</si>
  <si>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</si>
  <si>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</si>
  <si>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</si>
  <si>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</si>
  <si>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</si>
  <si>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</si>
  <si>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</si>
  <si>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</si>
  <si>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</si>
  <si>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</si>
  <si>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</si>
  <si>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</si>
  <si>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</si>
  <si>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</si>
  <si>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</si>
  <si>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</si>
  <si>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</si>
  <si>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</si>
  <si>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</si>
  <si>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</si>
  <si>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</si>
  <si>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</si>
  <si>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</si>
  <si>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</si>
  <si>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</si>
  <si>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</si>
  <si>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</si>
  <si>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</si>
  <si>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</si>
  <si>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</si>
  <si>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</si>
  <si>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</si>
  <si>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</si>
  <si>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</si>
  <si>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</si>
  <si>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</si>
  <si>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</si>
  <si>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</si>
  <si>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</si>
  <si>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</si>
  <si>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</si>
  <si>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</si>
  <si>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</si>
  <si>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</si>
  <si>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</si>
  <si>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</si>
  <si>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</si>
  <si>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</si>
  <si>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</si>
  <si>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</si>
  <si>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</si>
  <si>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</si>
  <si>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</si>
  <si>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</si>
  <si>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</si>
  <si>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</si>
  <si>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</si>
  <si>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</si>
  <si>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</si>
  <si>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</si>
  <si>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</si>
  <si>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</si>
  <si>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</si>
  <si>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</si>
  <si>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</si>
  <si>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</si>
  <si>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</si>
  <si>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</si>
  <si>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</si>
  <si>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</si>
  <si>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</si>
  <si>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</si>
  <si>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</si>
  <si>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</si>
  <si>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</si>
  <si>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</si>
  <si>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</si>
  <si>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</si>
  <si>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</si>
  <si>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</si>
  <si>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</si>
  <si>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</si>
  <si>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</si>
  <si>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</si>
  <si>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</si>
  <si>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</si>
  <si>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</si>
  <si>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</si>
  <si>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</si>
  <si>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</si>
  <si>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</si>
  <si>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</si>
  <si>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</si>
  <si>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</si>
  <si>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</si>
  <si>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</si>
  <si>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</si>
  <si>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</si>
  <si>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</si>
  <si>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</si>
  <si>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</si>
  <si>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</si>
  <si>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</si>
  <si>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</si>
  <si>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</si>
  <si>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</si>
  <si>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</si>
  <si>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</si>
  <si>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</si>
  <si>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</si>
  <si>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</si>
  <si>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</si>
  <si>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</si>
  <si>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</si>
  <si>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</si>
  <si>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</si>
  <si>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</si>
  <si>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</si>
  <si>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</si>
  <si>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</si>
  <si>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</si>
  <si>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</si>
  <si>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</si>
  <si>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</si>
  <si>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</si>
  <si>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</si>
  <si>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</si>
  <si>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</si>
  <si>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</si>
  <si>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</si>
  <si>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</si>
  <si>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</si>
  <si>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</si>
  <si>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</si>
  <si>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</si>
  <si>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</si>
  <si>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</si>
  <si>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</si>
  <si>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</si>
  <si>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</si>
  <si>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</si>
  <si>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</si>
  <si>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</si>
  <si>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</si>
  <si>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</si>
  <si>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</si>
  <si>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</si>
  <si>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</si>
  <si>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</si>
  <si>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</si>
  <si>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</si>
  <si>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</si>
  <si>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</si>
  <si>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</si>
  <si>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</si>
  <si>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</si>
  <si>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</si>
  <si>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</si>
  <si>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</si>
  <si>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</si>
  <si>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</si>
  <si>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</si>
  <si>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</si>
  <si>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</si>
  <si>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</si>
  <si>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</si>
  <si>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</si>
  <si>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</si>
  <si>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</si>
  <si>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</si>
  <si>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</si>
  <si>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</si>
  <si>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</si>
  <si>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</si>
  <si>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</si>
  <si>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</si>
  <si>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</si>
  <si>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</si>
  <si>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</si>
  <si>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</si>
  <si>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</si>
  <si>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</si>
  <si>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</si>
  <si>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</si>
  <si>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</si>
  <si>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</si>
  <si>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</si>
  <si>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</si>
  <si>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</si>
  <si>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</si>
  <si>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</si>
  <si>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</si>
  <si>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</si>
  <si>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</si>
  <si>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</si>
  <si>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</si>
  <si>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</si>
  <si>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</si>
  <si>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</si>
  <si>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</si>
  <si>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</si>
  <si>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</si>
  <si>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</si>
  <si>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</si>
  <si>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</si>
  <si>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</si>
  <si>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</si>
  <si>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</si>
  <si>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</si>
  <si>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</si>
  <si>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</si>
  <si>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</si>
  <si>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</si>
  <si>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</si>
  <si>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</si>
  <si>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</si>
  <si>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</si>
  <si>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</si>
  <si>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</si>
  <si>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</si>
  <si>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</si>
  <si>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</si>
  <si>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</si>
  <si>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</si>
  <si>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</si>
  <si>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</si>
  <si>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</si>
  <si>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</si>
  <si>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</si>
  <si>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</si>
  <si>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</si>
  <si>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</si>
  <si>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</si>
  <si>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</si>
  <si>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</si>
  <si>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</si>
  <si>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</si>
  <si>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</si>
  <si>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</si>
  <si>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</si>
  <si>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</si>
  <si>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</si>
  <si>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</si>
  <si>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</si>
  <si>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</si>
  <si>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</si>
  <si>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</si>
  <si>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</si>
  <si>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</si>
  <si>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</si>
  <si>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</si>
  <si>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</si>
  <si>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</si>
  <si>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</si>
  <si>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</si>
  <si>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</si>
  <si>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</si>
  <si>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</si>
  <si>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</si>
  <si>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</si>
  <si>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</si>
  <si>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</si>
  <si>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</si>
  <si>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</si>
  <si>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</si>
  <si>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</si>
  <si>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</si>
  <si>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</si>
  <si>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</si>
  <si>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</si>
  <si>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</si>
  <si>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</si>
  <si>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</si>
  <si>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</si>
  <si>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</si>
  <si>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</si>
  <si>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</si>
  <si>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</si>
  <si>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</si>
  <si>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</si>
  <si>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</si>
  <si>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</si>
  <si>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</si>
  <si>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</si>
  <si>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</si>
  <si>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</si>
  <si>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</si>
  <si>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</si>
  <si>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</si>
  <si>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</si>
  <si>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</si>
  <si>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</si>
  <si>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</si>
  <si>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</si>
  <si>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</si>
  <si>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</si>
  <si>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</si>
  <si>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</si>
  <si>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</si>
  <si>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</si>
  <si>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</si>
  <si>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</si>
  <si>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</si>
  <si>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</si>
  <si>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</si>
  <si>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</si>
  <si>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</si>
  <si>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</si>
  <si>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</si>
  <si>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</si>
  <si>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</si>
  <si>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</si>
  <si>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</si>
  <si>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</si>
  <si>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</si>
  <si>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</si>
  <si>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</si>
  <si>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</si>
  <si>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</si>
  <si>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</si>
  <si>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</si>
  <si>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</si>
  <si>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</si>
  <si>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</si>
  <si>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</si>
  <si>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</si>
  <si>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</si>
  <si>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</si>
  <si>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</si>
  <si>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</si>
  <si>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</si>
  <si>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</si>
  <si>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</si>
  <si>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</si>
  <si>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</si>
  <si>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</si>
  <si>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</si>
  <si>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</si>
  <si>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</si>
  <si>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</si>
  <si>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</si>
  <si>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</si>
  <si>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</si>
  <si>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</si>
  <si>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</si>
  <si>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</si>
  <si>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</si>
  <si>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</si>
  <si>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</si>
  <si>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</si>
  <si>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</si>
  <si>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</si>
  <si>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</si>
  <si>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</si>
  <si>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</si>
  <si>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</si>
  <si>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</si>
  <si>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</si>
  <si>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</si>
  <si>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</si>
  <si>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</si>
  <si>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</si>
  <si>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</si>
  <si>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</si>
  <si>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</si>
  <si>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</si>
  <si>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</si>
  <si>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</si>
  <si>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</si>
  <si>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</si>
  <si>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</si>
  <si>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</si>
  <si>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</si>
  <si>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</si>
  <si>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</si>
  <si>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</si>
  <si>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</si>
  <si>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</si>
  <si>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</si>
  <si>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</si>
  <si>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</si>
  <si>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</si>
  <si>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</si>
  <si>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</si>
  <si>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</si>
  <si>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</si>
  <si>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</si>
  <si>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</si>
  <si>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</si>
  <si>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</si>
  <si>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</si>
  <si>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</si>
  <si>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</si>
  <si>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</si>
  <si>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</si>
  <si>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</si>
  <si>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</si>
  <si>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</si>
  <si>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</si>
  <si>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</si>
  <si>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</si>
  <si>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</si>
  <si>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</si>
  <si>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</si>
  <si>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</si>
  <si>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</si>
  <si>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</si>
  <si>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</si>
  <si>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</si>
  <si>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</si>
  <si>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</si>
  <si>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</si>
  <si>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</si>
  <si>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</si>
  <si>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</si>
  <si>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</si>
  <si>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</si>
  <si>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</si>
  <si>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</si>
  <si>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</si>
  <si>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</si>
  <si>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</si>
  <si>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</si>
  <si>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</si>
  <si>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</si>
  <si>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</si>
  <si>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</si>
  <si>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</si>
  <si>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</si>
  <si>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</si>
  <si>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</si>
  <si>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</si>
  <si>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</si>
  <si>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</si>
  <si>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</si>
  <si>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</si>
  <si>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</si>
  <si>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</si>
  <si>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</si>
  <si>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</si>
  <si>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</si>
  <si>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</si>
  <si>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</si>
  <si>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</si>
  <si>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</si>
  <si>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</si>
  <si>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</si>
  <si>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</si>
  <si>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</si>
  <si>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</si>
  <si>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</si>
  <si>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</si>
  <si>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</si>
  <si>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</si>
  <si>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</si>
  <si>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</si>
  <si>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</si>
  <si>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</si>
  <si>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</si>
  <si>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</si>
  <si>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</si>
  <si>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</si>
  <si>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</si>
  <si>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</si>
  <si>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</si>
  <si>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</si>
  <si>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</si>
  <si>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</si>
  <si>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</si>
  <si>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</si>
  <si>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</si>
  <si>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</si>
  <si>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</si>
  <si>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</si>
  <si>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</si>
  <si>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</si>
  <si>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</si>
  <si>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</si>
  <si>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</si>
  <si>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</si>
  <si>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</si>
  <si>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</si>
  <si>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</si>
  <si>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</si>
  <si>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</si>
  <si>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</si>
  <si>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</si>
  <si>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</si>
  <si>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</si>
  <si>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</si>
  <si>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</si>
  <si>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</si>
  <si>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</si>
  <si>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</si>
  <si>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</si>
  <si>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</si>
  <si>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</si>
  <si>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</si>
  <si>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</si>
  <si>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</si>
  <si>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</si>
  <si>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</si>
  <si>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</si>
  <si>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</si>
  <si>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</si>
  <si>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</si>
  <si>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</si>
  <si>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</si>
  <si>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</si>
  <si>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</si>
  <si>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</si>
  <si>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</si>
  <si>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</si>
  <si>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</si>
  <si>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</si>
  <si>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</si>
  <si>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</si>
  <si>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</si>
  <si>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</si>
  <si>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</si>
  <si>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</si>
  <si>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</si>
  <si>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</si>
  <si>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</si>
  <si>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</si>
  <si>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</si>
  <si>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</si>
  <si>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</si>
  <si>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</si>
  <si>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</si>
  <si>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</si>
  <si>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</si>
  <si>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</si>
  <si>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</si>
  <si>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</si>
  <si>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</si>
  <si>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</si>
  <si>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</si>
  <si>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</si>
  <si>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</si>
  <si>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</si>
  <si>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</si>
  <si>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</si>
  <si>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</si>
  <si>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</si>
  <si>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</si>
  <si>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</si>
  <si>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</si>
  <si>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</si>
  <si>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</si>
  <si>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</si>
  <si>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</si>
  <si>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</si>
  <si>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</si>
  <si>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</si>
  <si>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</si>
  <si>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</si>
  <si>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</si>
  <si>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</si>
  <si>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</si>
  <si>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</si>
  <si>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</si>
  <si>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</si>
  <si>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</si>
  <si>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</si>
  <si>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</si>
  <si>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</si>
  <si>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</si>
  <si>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</si>
  <si>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</si>
  <si>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</si>
  <si>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</si>
  <si>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</si>
  <si>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</si>
  <si>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</si>
  <si>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</si>
  <si>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</si>
  <si>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</si>
  <si>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</si>
  <si>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</si>
  <si>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</si>
  <si>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</si>
  <si>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</si>
  <si>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</si>
  <si>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</si>
  <si>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</si>
  <si>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</si>
  <si>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</si>
  <si>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</si>
  <si>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</si>
  <si>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</si>
  <si>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</si>
  <si>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</si>
  <si>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</si>
  <si>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</si>
  <si>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</si>
  <si>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</si>
  <si>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</si>
  <si>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</si>
  <si>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</si>
  <si>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</si>
  <si>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</si>
  <si>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</si>
  <si>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</si>
  <si>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</si>
  <si>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</si>
  <si>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</si>
  <si>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</si>
  <si>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</si>
  <si>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</si>
  <si>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</si>
  <si>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</si>
  <si>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</si>
  <si>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</si>
  <si>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</si>
  <si>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</si>
  <si>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</si>
  <si>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</si>
  <si>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</si>
  <si>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</si>
  <si>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</si>
  <si>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</si>
  <si>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</si>
  <si>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</si>
  <si>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</si>
  <si>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</si>
  <si>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</si>
  <si>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</si>
  <si>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</si>
  <si>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</si>
  <si>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</si>
  <si>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</si>
  <si>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</si>
  <si>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</si>
  <si>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</si>
  <si>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</si>
  <si>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</si>
  <si>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</si>
  <si>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</si>
  <si>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</si>
  <si>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</si>
  <si>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</si>
  <si>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</si>
  <si>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</si>
  <si>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</si>
  <si>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</si>
  <si>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</si>
  <si>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</si>
  <si>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</si>
  <si>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</si>
  <si>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</si>
  <si>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</si>
  <si>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</si>
  <si>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</si>
  <si>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</si>
  <si>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</si>
  <si>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</si>
  <si>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</si>
  <si>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</si>
  <si>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</si>
  <si>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</si>
  <si>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</si>
  <si>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</si>
  <si>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</si>
  <si>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</si>
  <si>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</si>
  <si>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</si>
  <si>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</si>
  <si>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</si>
  <si>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</si>
  <si>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</si>
  <si>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</si>
  <si>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</si>
  <si>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</si>
  <si>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</si>
  <si>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</si>
  <si>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</si>
  <si>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</si>
  <si>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</si>
  <si>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</si>
  <si>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</si>
  <si>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</si>
  <si>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</si>
  <si>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</si>
  <si>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</si>
  <si>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</si>
  <si>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</si>
  <si>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</si>
  <si>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</si>
  <si>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</si>
  <si>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</si>
  <si>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</si>
  <si>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</si>
  <si>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</si>
  <si>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</si>
  <si>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</si>
  <si>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</si>
  <si>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</si>
  <si>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</si>
  <si>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</si>
  <si>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</si>
  <si>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</si>
  <si>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</si>
  <si>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</si>
  <si>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</si>
  <si>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</si>
  <si>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</si>
  <si>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</si>
  <si>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</si>
  <si>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</si>
  <si>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</si>
  <si>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</si>
  <si>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</si>
  <si>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</si>
  <si>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</si>
  <si>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</si>
  <si>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</si>
  <si>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</si>
  <si>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</si>
  <si>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</si>
  <si>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</si>
  <si>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</si>
  <si>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</si>
  <si>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</si>
  <si>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</si>
  <si>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</si>
  <si>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</si>
  <si>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</si>
  <si>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</si>
  <si>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</si>
  <si>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</si>
  <si>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</si>
  <si>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</si>
  <si>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</si>
  <si>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</si>
  <si>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</si>
  <si>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</si>
  <si>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</si>
  <si>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</si>
  <si>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</si>
  <si>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</si>
  <si>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</si>
  <si>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</si>
  <si>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</si>
  <si>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</si>
  <si>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</si>
  <si>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</si>
  <si>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</si>
  <si>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</si>
  <si>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</si>
  <si>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</si>
  <si>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</si>
  <si>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</si>
  <si>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</si>
  <si>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</si>
  <si>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</si>
  <si>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</si>
  <si>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</si>
  <si>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</si>
  <si>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</si>
  <si>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</si>
  <si>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</si>
  <si>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</si>
  <si>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</si>
  <si>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</si>
  <si>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</si>
  <si>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</si>
  <si>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</si>
  <si>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</si>
  <si>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</si>
  <si>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</si>
  <si>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</si>
  <si>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</si>
  <si>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</si>
  <si>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</si>
  <si>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</si>
  <si>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</si>
  <si>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</si>
  <si>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</si>
  <si>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</si>
  <si>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</si>
  <si>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</si>
  <si>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</si>
  <si>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</si>
  <si>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</si>
  <si>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</si>
  <si>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</si>
  <si>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</si>
  <si>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</si>
  <si>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</si>
  <si>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</si>
  <si>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</si>
  <si>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</si>
  <si>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</si>
  <si>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</si>
  <si>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</si>
  <si>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</si>
  <si>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</si>
  <si>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</si>
  <si>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</si>
  <si>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</si>
  <si>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</si>
  <si>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</si>
  <si>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</si>
  <si>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</si>
  <si>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</si>
  <si>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</si>
  <si>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</si>
  <si>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</si>
  <si>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</si>
  <si>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</si>
  <si>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</si>
  <si>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</si>
  <si>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</si>
  <si>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</si>
  <si>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</si>
  <si>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</si>
  <si>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</si>
  <si>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</si>
  <si>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</si>
  <si>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</si>
  <si>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</si>
  <si>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</si>
  <si>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</si>
  <si>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</si>
  <si>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</si>
  <si>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</si>
  <si>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</si>
  <si>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</si>
  <si>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</si>
  <si>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</si>
  <si>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</si>
  <si>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</si>
  <si>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</si>
  <si>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</si>
  <si>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</si>
  <si>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</si>
  <si>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</si>
  <si>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</si>
  <si>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</si>
  <si>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</si>
  <si>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</si>
  <si>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</si>
  <si>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</si>
  <si>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</si>
  <si>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</si>
  <si>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</si>
  <si>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</si>
  <si>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</si>
  <si>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</si>
  <si>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</si>
  <si>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</si>
  <si>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</si>
  <si>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</si>
  <si>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</si>
  <si>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</si>
  <si>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</si>
  <si>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</si>
  <si>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</si>
  <si>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</si>
  <si>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</si>
  <si>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</si>
  <si>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</si>
  <si>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</si>
  <si>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</si>
  <si>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</si>
  <si>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</si>
  <si>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</si>
  <si>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</si>
  <si>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</si>
  <si>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</si>
  <si>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</si>
  <si>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</si>
  <si>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</si>
  <si>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</si>
  <si>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</si>
  <si>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</si>
  <si>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</si>
  <si>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</si>
  <si>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</si>
  <si>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</si>
  <si>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</si>
  <si>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</si>
  <si>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</si>
  <si>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</si>
  <si>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</si>
  <si>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</si>
  <si>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</si>
  <si>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</si>
  <si>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</si>
  <si>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</si>
  <si>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</si>
  <si>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</si>
  <si>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</si>
  <si>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</si>
  <si>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</si>
  <si>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</si>
  <si>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</si>
  <si>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</si>
  <si>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</si>
  <si>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</si>
  <si>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</si>
  <si>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</si>
  <si>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</si>
  <si>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</si>
  <si>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</si>
  <si>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</si>
  <si>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</si>
  <si>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</si>
  <si>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</si>
  <si>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</si>
  <si>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</si>
  <si>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</si>
  <si>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</si>
  <si>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</si>
  <si>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</si>
  <si>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</si>
  <si>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</si>
  <si>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</si>
  <si>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</si>
  <si>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</si>
  <si>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</si>
  <si>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</si>
  <si>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</si>
  <si>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</si>
  <si>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</si>
  <si>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</si>
  <si>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</si>
  <si>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</si>
  <si>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</si>
  <si>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</si>
  <si>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</si>
  <si>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</si>
  <si>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</si>
  <si>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</si>
  <si>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</si>
  <si>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</si>
  <si>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</si>
  <si>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</si>
  <si>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</si>
  <si>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</si>
  <si>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</si>
  <si>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</si>
  <si>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</si>
  <si>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</si>
  <si>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</si>
  <si>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</si>
  <si>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</si>
  <si>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</si>
  <si>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</si>
  <si>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</si>
  <si>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</si>
  <si>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</si>
  <si>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</si>
  <si>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</si>
  <si>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</si>
  <si>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</si>
  <si>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</si>
  <si>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</si>
  <si>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</si>
  <si>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</si>
  <si>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</si>
  <si>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</si>
  <si>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</si>
  <si>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</si>
  <si>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</si>
  <si>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</si>
  <si>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</si>
  <si>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</si>
  <si>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</si>
  <si>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</si>
  <si>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</si>
  <si>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</si>
  <si>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</si>
  <si>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</si>
  <si>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</si>
  <si>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</si>
  <si>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</si>
  <si>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</si>
  <si>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</si>
  <si>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</si>
  <si>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</si>
  <si>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</si>
  <si>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</si>
  <si>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</si>
  <si>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</si>
  <si>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</si>
  <si>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</si>
  <si>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</si>
  <si>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</si>
  <si>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</si>
  <si>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</si>
  <si>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</si>
  <si>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</si>
  <si>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</si>
  <si>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</si>
  <si>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</si>
  <si>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</si>
  <si>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</si>
  <si>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</si>
  <si>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</si>
  <si>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</si>
  <si>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</si>
  <si>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</si>
  <si>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</si>
  <si>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</si>
  <si>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</si>
  <si>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</si>
  <si>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</si>
  <si>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</si>
  <si>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</si>
  <si>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</si>
  <si>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</si>
  <si>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</si>
  <si>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</si>
  <si>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</si>
  <si>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</si>
  <si>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</si>
  <si>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</si>
  <si>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</si>
  <si>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</si>
  <si>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</si>
  <si>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</si>
  <si>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</si>
  <si>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</si>
  <si>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</si>
  <si>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</si>
  <si>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</si>
  <si>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</si>
  <si>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</si>
  <si>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</si>
  <si>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</si>
  <si>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</si>
  <si>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</si>
  <si>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</si>
  <si>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</si>
  <si>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</si>
  <si>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</si>
  <si>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</si>
  <si>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</si>
  <si>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</si>
  <si>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</si>
  <si>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</si>
  <si>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</si>
  <si>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</si>
  <si>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</si>
  <si>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</si>
  <si>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</si>
  <si>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</si>
  <si>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</si>
  <si>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</si>
  <si>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</si>
  <si>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</si>
  <si>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</si>
  <si>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</si>
  <si>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</si>
  <si>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</si>
  <si>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</si>
  <si>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</si>
  <si>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</si>
  <si>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</si>
  <si>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</si>
  <si>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</si>
  <si>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</si>
  <si>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</si>
  <si>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</si>
  <si>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</si>
  <si>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</si>
  <si>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</si>
  <si>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</si>
  <si>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</si>
  <si>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</si>
  <si>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</si>
  <si>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</si>
  <si>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</si>
  <si>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</si>
  <si>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</si>
  <si>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</si>
  <si>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</si>
  <si>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</si>
  <si>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</si>
  <si>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</si>
  <si>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</si>
  <si>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</si>
  <si>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</si>
  <si>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</si>
  <si>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</si>
  <si>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</si>
  <si>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</si>
  <si>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</si>
  <si>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</si>
  <si>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</si>
  <si>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</si>
  <si>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</si>
  <si>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</si>
  <si>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</si>
  <si>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</si>
  <si>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</si>
  <si>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</si>
  <si>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</si>
  <si>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</si>
  <si>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</si>
  <si>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</si>
  <si>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</si>
  <si>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</si>
  <si>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</si>
  <si>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</si>
  <si>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</si>
  <si>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</si>
  <si>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</si>
  <si>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</si>
  <si>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</si>
  <si>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</si>
  <si>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</si>
  <si>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</si>
  <si>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</si>
  <si>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</si>
  <si>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</si>
  <si>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</si>
  <si>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</si>
  <si>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</si>
  <si>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</si>
  <si>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</si>
  <si>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</si>
  <si>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</si>
  <si>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</si>
  <si>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</si>
  <si>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</si>
  <si>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</si>
  <si>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</si>
  <si>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</si>
  <si>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</si>
  <si>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</si>
  <si>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</si>
  <si>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</si>
  <si>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</si>
  <si>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</si>
  <si>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</si>
  <si>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</si>
  <si>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</si>
  <si>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</si>
  <si>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</si>
  <si>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</si>
  <si>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</si>
  <si>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</si>
  <si>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</si>
  <si>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</si>
  <si>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</si>
  <si>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</si>
  <si>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</si>
  <si>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b757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</si>
</sst>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Симеоновград</v>
      </c>
      <c r="C2" s="1691"/>
      <c r="D2" s="1692"/>
      <c r="E2" s="1021"/>
      <c r="F2" s="1022">
        <f>+OTCHET!H9</f>
        <v>0</v>
      </c>
      <c r="G2" s="1023" t="str">
        <f>+OTCHET!F12</f>
        <v>7607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43312</v>
      </c>
      <c r="M6" s="1021"/>
      <c r="N6" s="1046" t="s">
        <v>1010</v>
      </c>
      <c r="O6" s="1010"/>
      <c r="P6" s="1047">
        <f>OTCHET!F9</f>
        <v>43312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43312</v>
      </c>
      <c r="H9" s="1021"/>
      <c r="I9" s="1071">
        <f>+L4</f>
        <v>2018</v>
      </c>
      <c r="J9" s="1072">
        <f>+L6</f>
        <v>43312</v>
      </c>
      <c r="K9" s="1073"/>
      <c r="L9" s="1074">
        <f>+L6</f>
        <v>43312</v>
      </c>
      <c r="M9" s="1073"/>
      <c r="N9" s="1075">
        <f>+L6</f>
        <v>43312</v>
      </c>
      <c r="O9" s="1076"/>
      <c r="P9" s="1077">
        <f>+L4</f>
        <v>2018</v>
      </c>
      <c r="Q9" s="1075">
        <f>+L6</f>
        <v>43312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2068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2066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2067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2069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2070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2071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ДМП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Симеоновград</v>
      </c>
      <c r="C11" s="707"/>
      <c r="D11" s="707"/>
      <c r="E11" s="708" t="s">
        <v>982</v>
      </c>
      <c r="F11" s="709">
        <f>OTCHET!F9</f>
        <v>43312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97</v>
      </c>
      <c r="F15" s="720" t="str">
        <f>OTCHET!F15</f>
        <v>СЕС - ДМП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2046</v>
      </c>
      <c r="F17" s="1766" t="s">
        <v>2047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2050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2051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2052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2053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2054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2055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2056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2057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2058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2065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2059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2060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2061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2062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2063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7"/>
  <sheetViews>
    <sheetView view="pageBreakPreview" zoomScale="60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13" t="str">
        <f>VLOOKUP(E15,SMETKA,2,FALSE)</f>
        <v>ОТЧЕТНИ ДАННИ ПО ЕБК ЗА СМЕТКИТЕ ЗА СРЕДСТВАТА ОТ ЕВРОПЕЙСКИЯ СЪЮЗ - ДМП</v>
      </c>
      <c r="C7" s="1814"/>
      <c r="D7" s="181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5" t="s">
        <v>1976</v>
      </c>
      <c r="C9" s="1816"/>
      <c r="D9" s="1817"/>
      <c r="E9" s="115">
        <v>43101</v>
      </c>
      <c r="F9" s="116">
        <v>43312</v>
      </c>
      <c r="G9" s="113"/>
      <c r="H9" s="1417"/>
      <c r="I9" s="1860"/>
      <c r="J9" s="1861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юли</v>
      </c>
      <c r="G10" s="113"/>
      <c r="H10" s="114"/>
      <c r="I10" s="1862" t="s">
        <v>981</v>
      </c>
      <c r="J10" s="18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3"/>
      <c r="J11" s="1863"/>
      <c r="K11" s="113"/>
      <c r="L11" s="113"/>
      <c r="M11" s="7">
        <v>1</v>
      </c>
      <c r="N11" s="108"/>
    </row>
    <row r="12" spans="2:14" ht="27" customHeight="1">
      <c r="B12" s="1818" t="str">
        <f>VLOOKUP(F12,PRBK,2,FALSE)</f>
        <v>Симеоновград</v>
      </c>
      <c r="C12" s="1819"/>
      <c r="D12" s="1820"/>
      <c r="E12" s="118" t="s">
        <v>975</v>
      </c>
      <c r="F12" s="1588" t="s">
        <v>1642</v>
      </c>
      <c r="G12" s="113"/>
      <c r="H12" s="114"/>
      <c r="I12" s="1863"/>
      <c r="J12" s="1863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90" t="s">
        <v>2036</v>
      </c>
      <c r="F19" s="1791"/>
      <c r="G19" s="1791"/>
      <c r="H19" s="1792"/>
      <c r="I19" s="1805" t="s">
        <v>2037</v>
      </c>
      <c r="J19" s="1806"/>
      <c r="K19" s="1806"/>
      <c r="L19" s="180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1" t="s">
        <v>472</v>
      </c>
      <c r="D22" s="181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1" t="s">
        <v>474</v>
      </c>
      <c r="D28" s="1812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1" t="s">
        <v>127</v>
      </c>
      <c r="D33" s="1812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1" t="s">
        <v>121</v>
      </c>
      <c r="D39" s="1812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>
        <v>0</v>
      </c>
      <c r="G78" s="159"/>
      <c r="H78" s="160">
        <v>0</v>
      </c>
      <c r="I78" s="158">
        <v>0</v>
      </c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21" t="str">
        <f>$B$7</f>
        <v>ОТЧЕТНИ ДАННИ ПО ЕБК ЗА СМЕТКИТЕ ЗА СРЕДСТВАТА ОТ ЕВРОПЕЙСКИЯ СЪЮЗ - ДМП</v>
      </c>
      <c r="C175" s="1822"/>
      <c r="D175" s="1822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84" t="str">
        <f>$B$9</f>
        <v>Симеоновград</v>
      </c>
      <c r="C177" s="1785"/>
      <c r="D177" s="1786"/>
      <c r="E177" s="115">
        <f>$E$9</f>
        <v>43101</v>
      </c>
      <c r="F177" s="227">
        <f>$F$9</f>
        <v>43312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18" t="str">
        <f>$B$12</f>
        <v>Симеоновград</v>
      </c>
      <c r="C180" s="1819"/>
      <c r="D180" s="1820"/>
      <c r="E180" s="232" t="s">
        <v>900</v>
      </c>
      <c r="F180" s="233" t="str">
        <f>$F$12</f>
        <v>7607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97</v>
      </c>
      <c r="F182" s="126" t="str">
        <f>$F$15</f>
        <v>СЕС - ДМП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90" t="s">
        <v>2038</v>
      </c>
      <c r="F184" s="1791"/>
      <c r="G184" s="1791"/>
      <c r="H184" s="1792"/>
      <c r="I184" s="1793" t="s">
        <v>2039</v>
      </c>
      <c r="J184" s="1794"/>
      <c r="K184" s="1794"/>
      <c r="L184" s="1795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6" t="s">
        <v>753</v>
      </c>
      <c r="D188" s="1797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80" t="s">
        <v>756</v>
      </c>
      <c r="D191" s="1781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8" t="s">
        <v>195</v>
      </c>
      <c r="D197" s="1799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0" t="s">
        <v>200</v>
      </c>
      <c r="D205" s="1801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80" t="s">
        <v>201</v>
      </c>
      <c r="D206" s="1781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70" t="s">
        <v>275</v>
      </c>
      <c r="D224" s="1771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70" t="s">
        <v>731</v>
      </c>
      <c r="D228" s="1771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70" t="s">
        <v>220</v>
      </c>
      <c r="D234" s="1771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70" t="s">
        <v>222</v>
      </c>
      <c r="D237" s="1771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78" t="s">
        <v>223</v>
      </c>
      <c r="D238" s="1779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78" t="s">
        <v>224</v>
      </c>
      <c r="D239" s="177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78" t="s">
        <v>1674</v>
      </c>
      <c r="D240" s="1779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70" t="s">
        <v>225</v>
      </c>
      <c r="D241" s="1771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70" t="s">
        <v>237</v>
      </c>
      <c r="D257" s="1771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70" t="s">
        <v>238</v>
      </c>
      <c r="D258" s="177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70" t="s">
        <v>239</v>
      </c>
      <c r="D259" s="1771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70" t="s">
        <v>240</v>
      </c>
      <c r="D260" s="1771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70" t="s">
        <v>1679</v>
      </c>
      <c r="D267" s="1771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70" t="s">
        <v>1676</v>
      </c>
      <c r="D271" s="1771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70" t="s">
        <v>1677</v>
      </c>
      <c r="D272" s="177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78" t="s">
        <v>250</v>
      </c>
      <c r="D273" s="1779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70" t="s">
        <v>276</v>
      </c>
      <c r="D274" s="1771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74" t="s">
        <v>251</v>
      </c>
      <c r="D277" s="1775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74" t="s">
        <v>252</v>
      </c>
      <c r="D278" s="1775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74" t="s">
        <v>632</v>
      </c>
      <c r="D286" s="1775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74" t="s">
        <v>694</v>
      </c>
      <c r="D289" s="1775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70" t="s">
        <v>695</v>
      </c>
      <c r="D290" s="1771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76" t="s">
        <v>925</v>
      </c>
      <c r="D295" s="1777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72" t="s">
        <v>703</v>
      </c>
      <c r="D299" s="1773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3"/>
      <c r="C308" s="1824"/>
      <c r="D308" s="1824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5"/>
      <c r="C310" s="1824"/>
      <c r="D310" s="1824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5"/>
      <c r="C313" s="1824"/>
      <c r="D313" s="1824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6"/>
      <c r="C346" s="1826"/>
      <c r="D346" s="1826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1" t="str">
        <f>$B$7</f>
        <v>ОТЧЕТНИ ДАННИ ПО ЕБК ЗА СМЕТКИТЕ ЗА СРЕДСТВАТА ОТ ЕВРОПЕЙСКИЯ СЪЮЗ - ДМП</v>
      </c>
      <c r="C350" s="1831"/>
      <c r="D350" s="1831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84" t="str">
        <f>$B$9</f>
        <v>Симеоновград</v>
      </c>
      <c r="C352" s="1785"/>
      <c r="D352" s="1786"/>
      <c r="E352" s="115">
        <f>$E$9</f>
        <v>43101</v>
      </c>
      <c r="F352" s="408">
        <f>$F$9</f>
        <v>43312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18" t="str">
        <f>$B$12</f>
        <v>Симеоновград</v>
      </c>
      <c r="C355" s="1819"/>
      <c r="D355" s="1820"/>
      <c r="E355" s="411" t="s">
        <v>900</v>
      </c>
      <c r="F355" s="233" t="str">
        <f>$F$12</f>
        <v>7607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97</v>
      </c>
      <c r="F357" s="415" t="str">
        <f>+$F$15</f>
        <v>СЕС - ДМП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08" t="s">
        <v>2040</v>
      </c>
      <c r="F359" s="1809"/>
      <c r="G359" s="1809"/>
      <c r="H359" s="1810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9" t="s">
        <v>279</v>
      </c>
      <c r="D363" s="1830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7" t="s">
        <v>290</v>
      </c>
      <c r="D377" s="1828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7" t="s">
        <v>312</v>
      </c>
      <c r="D385" s="1828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7" t="s">
        <v>256</v>
      </c>
      <c r="D390" s="1828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7" t="s">
        <v>257</v>
      </c>
      <c r="D393" s="1828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7" t="s">
        <v>259</v>
      </c>
      <c r="D398" s="1828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2073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7" t="s">
        <v>260</v>
      </c>
      <c r="D401" s="1828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7" t="s">
        <v>934</v>
      </c>
      <c r="D404" s="1828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7" t="s">
        <v>689</v>
      </c>
      <c r="D407" s="1828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7" t="s">
        <v>690</v>
      </c>
      <c r="D408" s="1828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7" t="s">
        <v>708</v>
      </c>
      <c r="D411" s="1828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7" t="s">
        <v>263</v>
      </c>
      <c r="D414" s="1828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7" t="s">
        <v>776</v>
      </c>
      <c r="D424" s="1828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7" t="s">
        <v>713</v>
      </c>
      <c r="D425" s="1828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7" t="s">
        <v>264</v>
      </c>
      <c r="D426" s="1828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7" t="s">
        <v>692</v>
      </c>
      <c r="D427" s="1828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7" t="s">
        <v>938</v>
      </c>
      <c r="D428" s="1828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34" t="str">
        <f>$B$7</f>
        <v>ОТЧЕТНИ ДАННИ ПО ЕБК ЗА СМЕТКИТЕ ЗА СРЕДСТВАТА ОТ ЕВРОПЕЙСКИЯ СЪЮЗ - ДМП</v>
      </c>
      <c r="C435" s="1835"/>
      <c r="D435" s="1835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784" t="str">
        <f>$B$9</f>
        <v>Симеоновград</v>
      </c>
      <c r="C437" s="1785"/>
      <c r="D437" s="1786"/>
      <c r="E437" s="115">
        <f>$E$9</f>
        <v>43101</v>
      </c>
      <c r="F437" s="408">
        <f>$F$9</f>
        <v>43312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18" t="str">
        <f>$B$12</f>
        <v>Симеоновград</v>
      </c>
      <c r="C440" s="1819"/>
      <c r="D440" s="1820"/>
      <c r="E440" s="411" t="s">
        <v>900</v>
      </c>
      <c r="F440" s="233" t="str">
        <f>$F$12</f>
        <v>7607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97</v>
      </c>
      <c r="F442" s="126" t="str">
        <f>+$F$15</f>
        <v>СЕС - ДМП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90" t="s">
        <v>2042</v>
      </c>
      <c r="F444" s="1791"/>
      <c r="G444" s="1791"/>
      <c r="H444" s="1792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782" t="str">
        <f>$B$7</f>
        <v>ОТЧЕТНИ ДАННИ ПО ЕБК ЗА СМЕТКИТЕ ЗА СРЕДСТВАТА ОТ ЕВРОПЕЙСКИЯ СЪЮЗ - ДМП</v>
      </c>
      <c r="C451" s="1783"/>
      <c r="D451" s="1783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784" t="str">
        <f>$B$9</f>
        <v>Симеоновград</v>
      </c>
      <c r="C453" s="1785"/>
      <c r="D453" s="1786"/>
      <c r="E453" s="115">
        <f>$E$9</f>
        <v>43101</v>
      </c>
      <c r="F453" s="408">
        <f>$F$9</f>
        <v>43312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18" t="str">
        <f>$B$12</f>
        <v>Симеоновград</v>
      </c>
      <c r="C456" s="1819"/>
      <c r="D456" s="1820"/>
      <c r="E456" s="411" t="s">
        <v>900</v>
      </c>
      <c r="F456" s="233" t="str">
        <f>$F$12</f>
        <v>7607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97</v>
      </c>
      <c r="F458" s="126" t="str">
        <f>+$F$15</f>
        <v>СЕС - ДМП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02" t="s">
        <v>2044</v>
      </c>
      <c r="F460" s="1803"/>
      <c r="G460" s="1803"/>
      <c r="H460" s="1804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32" t="s">
        <v>777</v>
      </c>
      <c r="D463" s="1833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9" t="s">
        <v>780</v>
      </c>
      <c r="D467" s="1849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9" t="s">
        <v>2014</v>
      </c>
      <c r="D470" s="1849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32" t="s">
        <v>783</v>
      </c>
      <c r="D473" s="1833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50" t="s">
        <v>790</v>
      </c>
      <c r="D480" s="1851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8" t="s">
        <v>942</v>
      </c>
      <c r="D483" s="1838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41" t="s">
        <v>947</v>
      </c>
      <c r="D499" s="1842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41" t="s">
        <v>24</v>
      </c>
      <c r="D504" s="1842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3" t="s">
        <v>948</v>
      </c>
      <c r="D505" s="1843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8" t="s">
        <v>33</v>
      </c>
      <c r="D514" s="1838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8" t="s">
        <v>37</v>
      </c>
      <c r="D518" s="1838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8" t="s">
        <v>949</v>
      </c>
      <c r="D523" s="1845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41" t="s">
        <v>950</v>
      </c>
      <c r="D526" s="1837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9" t="s">
        <v>316</v>
      </c>
      <c r="D533" s="1840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8" t="s">
        <v>952</v>
      </c>
      <c r="D537" s="1838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4" t="s">
        <v>953</v>
      </c>
      <c r="D538" s="1844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6" t="s">
        <v>954</v>
      </c>
      <c r="D543" s="1837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8" t="s">
        <v>955</v>
      </c>
      <c r="D546" s="1838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6" t="s">
        <v>964</v>
      </c>
      <c r="D568" s="1836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6" t="s">
        <v>969</v>
      </c>
      <c r="D588" s="1837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6" t="s">
        <v>842</v>
      </c>
      <c r="D593" s="1837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4"/>
      <c r="H602" s="1865"/>
      <c r="I602" s="1865"/>
      <c r="J602" s="186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4" t="s">
        <v>887</v>
      </c>
      <c r="H603" s="1854"/>
      <c r="I603" s="1854"/>
      <c r="J603" s="1854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846"/>
      <c r="H605" s="1847"/>
      <c r="I605" s="1847"/>
      <c r="J605" s="1848"/>
      <c r="K605" s="103"/>
      <c r="L605" s="229"/>
      <c r="M605" s="7">
        <v>1</v>
      </c>
      <c r="N605" s="520"/>
    </row>
    <row r="606" spans="1:14" ht="21.75" customHeight="1">
      <c r="A606" s="23"/>
      <c r="B606" s="1852" t="s">
        <v>890</v>
      </c>
      <c r="C606" s="1853"/>
      <c r="D606" s="674" t="s">
        <v>891</v>
      </c>
      <c r="E606" s="675"/>
      <c r="F606" s="676"/>
      <c r="G606" s="1854" t="s">
        <v>887</v>
      </c>
      <c r="H606" s="1854"/>
      <c r="I606" s="1854"/>
      <c r="J606" s="1854"/>
      <c r="K606" s="103"/>
      <c r="L606" s="229"/>
      <c r="M606" s="7">
        <v>1</v>
      </c>
      <c r="N606" s="520"/>
    </row>
    <row r="607" spans="1:14" ht="24.75" customHeight="1">
      <c r="A607" s="36"/>
      <c r="B607" s="1855"/>
      <c r="C607" s="1856"/>
      <c r="D607" s="677" t="s">
        <v>892</v>
      </c>
      <c r="E607" s="678"/>
      <c r="F607" s="679"/>
      <c r="G607" s="680" t="s">
        <v>893</v>
      </c>
      <c r="H607" s="1857"/>
      <c r="I607" s="1858"/>
      <c r="J607" s="1859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7"/>
      <c r="I609" s="1858"/>
      <c r="J609" s="1859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3" ht="15.75">
      <c r="B619" s="6"/>
      <c r="C619" s="6"/>
      <c r="D619" s="523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</c>
    </row>
    <row r="620" spans="2:13" ht="15.75">
      <c r="B620" s="6"/>
      <c r="C620" s="1367"/>
      <c r="D620" s="1368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</c>
    </row>
    <row r="621" spans="2:13" ht="15.75">
      <c r="B621" s="1782" t="str">
        <f>$B$7</f>
        <v>ОТЧЕТНИ ДАННИ ПО ЕБК ЗА СМЕТКИТЕ ЗА СРЕДСТВАТА ОТ ЕВРОПЕЙСКИЯ СЪЮЗ - ДМП</v>
      </c>
      <c r="C621" s="1783"/>
      <c r="D621" s="1783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</c>
    </row>
    <row r="622" spans="2:13" ht="15.75">
      <c r="B622" s="229"/>
      <c r="C622" s="392"/>
      <c r="D622" s="401"/>
      <c r="E622" s="407" t="s">
        <v>468</v>
      </c>
      <c r="F622" s="407" t="s">
        <v>844</v>
      </c>
      <c r="G622" s="238"/>
      <c r="H622" s="1364" t="s">
        <v>1268</v>
      </c>
      <c r="I622" s="1365"/>
      <c r="J622" s="1366"/>
      <c r="K622" s="238"/>
      <c r="L622" s="238"/>
      <c r="M622" s="7">
        <f>(IF($E753&lt;&gt;0,$M$2,IF($L753&lt;&gt;0,$M$2,"")))</f>
      </c>
    </row>
    <row r="623" spans="2:13" ht="18.75">
      <c r="B623" s="1784" t="str">
        <f>$B$9</f>
        <v>Симеоновград</v>
      </c>
      <c r="C623" s="1785"/>
      <c r="D623" s="1786"/>
      <c r="E623" s="115">
        <f>$E$9</f>
        <v>43101</v>
      </c>
      <c r="F623" s="227">
        <f>$F$9</f>
        <v>43312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</c>
    </row>
    <row r="624" spans="2:13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</c>
    </row>
    <row r="625" spans="2:13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</c>
    </row>
    <row r="626" spans="2:13" ht="19.5">
      <c r="B626" s="1787" t="str">
        <f>$B$12</f>
        <v>Симеоновград</v>
      </c>
      <c r="C626" s="1788"/>
      <c r="D626" s="1789"/>
      <c r="E626" s="411" t="s">
        <v>900</v>
      </c>
      <c r="F626" s="1362" t="str">
        <f>$F$12</f>
        <v>7607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</c>
    </row>
    <row r="627" spans="2:13" ht="15.75">
      <c r="B627" s="234" t="str">
        <f>$B$13</f>
        <v>(наименование на първостепенния разпоредител с бюджет)</v>
      </c>
      <c r="C627" s="229"/>
      <c r="D627" s="230"/>
      <c r="E627" s="1363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</c>
    </row>
    <row r="628" spans="2:13" ht="19.5">
      <c r="B628" s="237"/>
      <c r="C628" s="238"/>
      <c r="D628" s="124" t="s">
        <v>901</v>
      </c>
      <c r="E628" s="239">
        <f>$E$15</f>
        <v>97</v>
      </c>
      <c r="F628" s="415" t="str">
        <f>$F$15</f>
        <v>СЕС - ДМП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</c>
    </row>
    <row r="629" spans="2:13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9" t="s">
        <v>469</v>
      </c>
      <c r="M629" s="7">
        <f>(IF($E753&lt;&gt;0,$M$2,IF($L753&lt;&gt;0,$M$2,"")))</f>
      </c>
    </row>
    <row r="630" spans="2:13" ht="18.75">
      <c r="B630" s="248"/>
      <c r="C630" s="249"/>
      <c r="D630" s="250" t="s">
        <v>721</v>
      </c>
      <c r="E630" s="1790" t="s">
        <v>2048</v>
      </c>
      <c r="F630" s="1791"/>
      <c r="G630" s="1791"/>
      <c r="H630" s="1792"/>
      <c r="I630" s="1793" t="s">
        <v>2049</v>
      </c>
      <c r="J630" s="1794"/>
      <c r="K630" s="1794"/>
      <c r="L630" s="1795"/>
      <c r="M630" s="7">
        <f>(IF($E753&lt;&gt;0,$M$2,IF($L753&lt;&gt;0,$M$2,"")))</f>
      </c>
    </row>
    <row r="631" spans="2:13" ht="56.25">
      <c r="B631" s="251" t="s">
        <v>62</v>
      </c>
      <c r="C631" s="252" t="s">
        <v>470</v>
      </c>
      <c r="D631" s="253" t="s">
        <v>722</v>
      </c>
      <c r="E631" s="1405" t="str">
        <f>$E$20</f>
        <v>Уточнен план                Общо</v>
      </c>
      <c r="F631" s="1409" t="str">
        <f>$F$20</f>
        <v>държавни дейности</v>
      </c>
      <c r="G631" s="1410" t="str">
        <f>$G$20</f>
        <v>местни дейности</v>
      </c>
      <c r="H631" s="1411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0" t="str">
        <f>$L$20</f>
        <v>ОТЧЕТ                                    ОБЩО</v>
      </c>
      <c r="M631" s="7">
        <f>(IF($E753&lt;&gt;0,$M$2,IF($L753&lt;&gt;0,$M$2,"")))</f>
      </c>
    </row>
    <row r="632" spans="2:13" ht="18.75">
      <c r="B632" s="259"/>
      <c r="C632" s="260"/>
      <c r="D632" s="261" t="s">
        <v>752</v>
      </c>
      <c r="E632" s="1457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</c>
    </row>
    <row r="633" spans="2:13" ht="15.75">
      <c r="B633" s="1453"/>
      <c r="C633" s="1600" t="e">
        <f>VLOOKUP(D633,OP_LIST2,2,FALSE)</f>
        <v>#N/A</v>
      </c>
      <c r="D633" s="1460"/>
      <c r="E633" s="390"/>
      <c r="F633" s="1443"/>
      <c r="G633" s="1444"/>
      <c r="H633" s="1445"/>
      <c r="I633" s="1443"/>
      <c r="J633" s="1444"/>
      <c r="K633" s="1445"/>
      <c r="L633" s="1442"/>
      <c r="M633" s="7">
        <f>(IF($E753&lt;&gt;0,$M$2,IF($L753&lt;&gt;0,$M$2,"")))</f>
      </c>
    </row>
    <row r="634" spans="2:13" ht="15.75">
      <c r="B634" s="1456"/>
      <c r="C634" s="1461">
        <f>VLOOKUP(D635,EBK_DEIN2,2,FALSE)</f>
        <v>1117</v>
      </c>
      <c r="D634" s="1460" t="s">
        <v>801</v>
      </c>
      <c r="E634" s="390"/>
      <c r="F634" s="1446"/>
      <c r="G634" s="1447"/>
      <c r="H634" s="1448"/>
      <c r="I634" s="1446"/>
      <c r="J634" s="1447"/>
      <c r="K634" s="1448"/>
      <c r="L634" s="1442"/>
      <c r="M634" s="7">
        <f>(IF($E753&lt;&gt;0,$M$2,IF($L753&lt;&gt;0,$M$2,"")))</f>
      </c>
    </row>
    <row r="635" spans="2:13" ht="15.75">
      <c r="B635" s="1452"/>
      <c r="C635" s="1589">
        <f>+C634</f>
        <v>1117</v>
      </c>
      <c r="D635" s="1454" t="s">
        <v>390</v>
      </c>
      <c r="E635" s="390"/>
      <c r="F635" s="1446"/>
      <c r="G635" s="1447"/>
      <c r="H635" s="1448"/>
      <c r="I635" s="1446"/>
      <c r="J635" s="1447"/>
      <c r="K635" s="1448"/>
      <c r="L635" s="1442"/>
      <c r="M635" s="7">
        <f>(IF($E753&lt;&gt;0,$M$2,IF($L753&lt;&gt;0,$M$2,"")))</f>
      </c>
    </row>
    <row r="636" spans="2:13" ht="15.75">
      <c r="B636" s="1458"/>
      <c r="C636" s="1455"/>
      <c r="D636" s="1459" t="s">
        <v>723</v>
      </c>
      <c r="E636" s="390"/>
      <c r="F636" s="1449"/>
      <c r="G636" s="1450"/>
      <c r="H636" s="1451"/>
      <c r="I636" s="1449"/>
      <c r="J636" s="1450"/>
      <c r="K636" s="1451"/>
      <c r="L636" s="1442"/>
      <c r="M636" s="7">
        <f>(IF($E753&lt;&gt;0,$M$2,IF($L753&lt;&gt;0,$M$2,"")))</f>
      </c>
    </row>
    <row r="637" spans="2:14" ht="15.75">
      <c r="B637" s="273">
        <v>100</v>
      </c>
      <c r="C637" s="1796" t="s">
        <v>753</v>
      </c>
      <c r="D637" s="1797"/>
      <c r="E637" s="274">
        <f aca="true" t="shared" si="139" ref="E637:L637">SUM(E638:E639)</f>
        <v>0</v>
      </c>
      <c r="F637" s="275">
        <f t="shared" si="139"/>
        <v>0</v>
      </c>
      <c r="G637" s="276">
        <f t="shared" si="139"/>
        <v>0</v>
      </c>
      <c r="H637" s="277">
        <f t="shared" si="139"/>
        <v>0</v>
      </c>
      <c r="I637" s="275">
        <f t="shared" si="139"/>
        <v>0</v>
      </c>
      <c r="J637" s="276">
        <f t="shared" si="139"/>
        <v>0</v>
      </c>
      <c r="K637" s="277">
        <f t="shared" si="139"/>
        <v>0</v>
      </c>
      <c r="L637" s="274">
        <f t="shared" si="139"/>
        <v>0</v>
      </c>
      <c r="M637" s="12">
        <f aca="true" t="shared" si="140" ref="M637:M668"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754</v>
      </c>
      <c r="E638" s="282">
        <f>F638+G638+H638</f>
        <v>0</v>
      </c>
      <c r="F638" s="152"/>
      <c r="G638" s="153"/>
      <c r="H638" s="1420"/>
      <c r="I638" s="152"/>
      <c r="J638" s="153"/>
      <c r="K638" s="1420"/>
      <c r="L638" s="282">
        <f>I638+J638+K638</f>
        <v>0</v>
      </c>
      <c r="M638" s="12">
        <f t="shared" si="140"/>
      </c>
      <c r="N638" s="13"/>
    </row>
    <row r="639" spans="2:14" ht="15.75">
      <c r="B639" s="279"/>
      <c r="C639" s="286">
        <v>102</v>
      </c>
      <c r="D639" s="287" t="s">
        <v>755</v>
      </c>
      <c r="E639" s="288">
        <f>F639+G639+H639</f>
        <v>0</v>
      </c>
      <c r="F639" s="173"/>
      <c r="G639" s="174"/>
      <c r="H639" s="1423"/>
      <c r="I639" s="173"/>
      <c r="J639" s="174"/>
      <c r="K639" s="1423"/>
      <c r="L639" s="288">
        <f>I639+J639+K639</f>
        <v>0</v>
      </c>
      <c r="M639" s="12">
        <f t="shared" si="140"/>
      </c>
      <c r="N639" s="13"/>
    </row>
    <row r="640" spans="2:14" ht="15.75">
      <c r="B640" s="273">
        <v>200</v>
      </c>
      <c r="C640" s="1780" t="s">
        <v>756</v>
      </c>
      <c r="D640" s="1781"/>
      <c r="E640" s="274">
        <f aca="true" t="shared" si="141" ref="E640:L640">SUM(E641:E645)</f>
        <v>0</v>
      </c>
      <c r="F640" s="275">
        <f t="shared" si="141"/>
        <v>0</v>
      </c>
      <c r="G640" s="276">
        <f t="shared" si="141"/>
        <v>0</v>
      </c>
      <c r="H640" s="277">
        <f t="shared" si="141"/>
        <v>0</v>
      </c>
      <c r="I640" s="275">
        <f t="shared" si="141"/>
        <v>0</v>
      </c>
      <c r="J640" s="276">
        <f t="shared" si="141"/>
        <v>0</v>
      </c>
      <c r="K640" s="277">
        <f t="shared" si="141"/>
        <v>0</v>
      </c>
      <c r="L640" s="274">
        <f t="shared" si="141"/>
        <v>0</v>
      </c>
      <c r="M640" s="12">
        <f t="shared" si="140"/>
      </c>
      <c r="N640" s="13"/>
    </row>
    <row r="641" spans="2:14" ht="15.75">
      <c r="B641" s="292"/>
      <c r="C641" s="280">
        <v>201</v>
      </c>
      <c r="D641" s="281" t="s">
        <v>757</v>
      </c>
      <c r="E641" s="282">
        <f>F641+G641+H641</f>
        <v>0</v>
      </c>
      <c r="F641" s="152"/>
      <c r="G641" s="153"/>
      <c r="H641" s="1420"/>
      <c r="I641" s="152"/>
      <c r="J641" s="153"/>
      <c r="K641" s="1420"/>
      <c r="L641" s="282">
        <f>I641+J641+K641</f>
        <v>0</v>
      </c>
      <c r="M641" s="12">
        <f t="shared" si="140"/>
      </c>
      <c r="N641" s="13"/>
    </row>
    <row r="642" spans="2:14" ht="15.75">
      <c r="B642" s="293"/>
      <c r="C642" s="294">
        <v>202</v>
      </c>
      <c r="D642" s="295" t="s">
        <v>758</v>
      </c>
      <c r="E642" s="296">
        <f>F642+G642+H642</f>
        <v>0</v>
      </c>
      <c r="F642" s="158"/>
      <c r="G642" s="159"/>
      <c r="H642" s="1422"/>
      <c r="I642" s="158"/>
      <c r="J642" s="159"/>
      <c r="K642" s="1422"/>
      <c r="L642" s="296">
        <f>I642+J642+K642</f>
        <v>0</v>
      </c>
      <c r="M642" s="12">
        <f t="shared" si="140"/>
      </c>
      <c r="N642" s="13"/>
    </row>
    <row r="643" spans="2:14" ht="31.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2"/>
      <c r="I643" s="158"/>
      <c r="J643" s="159"/>
      <c r="K643" s="1422"/>
      <c r="L643" s="296">
        <f>I643+J643+K643</f>
        <v>0</v>
      </c>
      <c r="M643" s="12">
        <f t="shared" si="140"/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2"/>
      <c r="I644" s="158"/>
      <c r="J644" s="159"/>
      <c r="K644" s="1422"/>
      <c r="L644" s="296">
        <f>I644+J644+K644</f>
        <v>0</v>
      </c>
      <c r="M644" s="12">
        <f t="shared" si="140"/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3"/>
      <c r="I645" s="173"/>
      <c r="J645" s="174"/>
      <c r="K645" s="1423"/>
      <c r="L645" s="288">
        <f>I645+J645+K645</f>
        <v>0</v>
      </c>
      <c r="M645" s="12">
        <f t="shared" si="140"/>
      </c>
      <c r="N645" s="13"/>
    </row>
    <row r="646" spans="2:14" ht="15.75">
      <c r="B646" s="273">
        <v>500</v>
      </c>
      <c r="C646" s="1798" t="s">
        <v>195</v>
      </c>
      <c r="D646" s="1799"/>
      <c r="E646" s="274">
        <f aca="true" t="shared" si="142" ref="E646:L646">SUM(E647:E653)</f>
        <v>0</v>
      </c>
      <c r="F646" s="275">
        <f t="shared" si="142"/>
        <v>0</v>
      </c>
      <c r="G646" s="276">
        <f t="shared" si="142"/>
        <v>0</v>
      </c>
      <c r="H646" s="277">
        <f t="shared" si="142"/>
        <v>0</v>
      </c>
      <c r="I646" s="275">
        <f t="shared" si="142"/>
        <v>0</v>
      </c>
      <c r="J646" s="276">
        <f t="shared" si="142"/>
        <v>0</v>
      </c>
      <c r="K646" s="277">
        <f t="shared" si="142"/>
        <v>0</v>
      </c>
      <c r="L646" s="274">
        <f t="shared" si="142"/>
        <v>0</v>
      </c>
      <c r="M646" s="12">
        <f t="shared" si="140"/>
      </c>
      <c r="N646" s="13"/>
    </row>
    <row r="647" spans="2:14" ht="15.75">
      <c r="B647" s="292"/>
      <c r="C647" s="303">
        <v>551</v>
      </c>
      <c r="D647" s="304" t="s">
        <v>196</v>
      </c>
      <c r="E647" s="282">
        <f aca="true" t="shared" si="143" ref="E647:E654">F647+G647+H647</f>
        <v>0</v>
      </c>
      <c r="F647" s="152"/>
      <c r="G647" s="153"/>
      <c r="H647" s="1420"/>
      <c r="I647" s="152"/>
      <c r="J647" s="153"/>
      <c r="K647" s="1420"/>
      <c r="L647" s="282">
        <f aca="true" t="shared" si="144" ref="L647:L654">I647+J647+K647</f>
        <v>0</v>
      </c>
      <c r="M647" s="12">
        <f t="shared" si="140"/>
      </c>
      <c r="N647" s="13"/>
    </row>
    <row r="648" spans="2:14" ht="15.75">
      <c r="B648" s="292"/>
      <c r="C648" s="305">
        <v>552</v>
      </c>
      <c r="D648" s="306" t="s">
        <v>920</v>
      </c>
      <c r="E648" s="296">
        <f t="shared" si="143"/>
        <v>0</v>
      </c>
      <c r="F648" s="158"/>
      <c r="G648" s="159"/>
      <c r="H648" s="1422"/>
      <c r="I648" s="158"/>
      <c r="J648" s="159"/>
      <c r="K648" s="1422"/>
      <c r="L648" s="296">
        <f t="shared" si="144"/>
        <v>0</v>
      </c>
      <c r="M648" s="12">
        <f t="shared" si="140"/>
      </c>
      <c r="N648" s="13"/>
    </row>
    <row r="649" spans="2:14" ht="15.75">
      <c r="B649" s="307"/>
      <c r="C649" s="305">
        <v>558</v>
      </c>
      <c r="D649" s="308" t="s">
        <v>881</v>
      </c>
      <c r="E649" s="296">
        <f t="shared" si="143"/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 t="shared" si="144"/>
        <v>0</v>
      </c>
      <c r="M649" s="12">
        <f t="shared" si="140"/>
      </c>
      <c r="N649" s="13"/>
    </row>
    <row r="650" spans="2:14" ht="15.75">
      <c r="B650" s="307"/>
      <c r="C650" s="305">
        <v>560</v>
      </c>
      <c r="D650" s="308" t="s">
        <v>197</v>
      </c>
      <c r="E650" s="296">
        <f t="shared" si="143"/>
        <v>0</v>
      </c>
      <c r="F650" s="158"/>
      <c r="G650" s="159"/>
      <c r="H650" s="1422"/>
      <c r="I650" s="158"/>
      <c r="J650" s="159"/>
      <c r="K650" s="1422"/>
      <c r="L650" s="296">
        <f t="shared" si="144"/>
        <v>0</v>
      </c>
      <c r="M650" s="12">
        <f t="shared" si="140"/>
      </c>
      <c r="N650" s="13"/>
    </row>
    <row r="651" spans="2:14" ht="15.75">
      <c r="B651" s="307"/>
      <c r="C651" s="305">
        <v>580</v>
      </c>
      <c r="D651" s="306" t="s">
        <v>198</v>
      </c>
      <c r="E651" s="296">
        <f t="shared" si="143"/>
        <v>0</v>
      </c>
      <c r="F651" s="158"/>
      <c r="G651" s="159"/>
      <c r="H651" s="1422"/>
      <c r="I651" s="158"/>
      <c r="J651" s="159"/>
      <c r="K651" s="1422"/>
      <c r="L651" s="296">
        <f t="shared" si="144"/>
        <v>0</v>
      </c>
      <c r="M651" s="12">
        <f t="shared" si="140"/>
      </c>
      <c r="N651" s="13"/>
    </row>
    <row r="652" spans="2:14" ht="15.75">
      <c r="B652" s="292"/>
      <c r="C652" s="305">
        <v>588</v>
      </c>
      <c r="D652" s="306" t="s">
        <v>883</v>
      </c>
      <c r="E652" s="296">
        <f t="shared" si="143"/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 t="shared" si="144"/>
        <v>0</v>
      </c>
      <c r="M652" s="12">
        <f t="shared" si="140"/>
      </c>
      <c r="N652" s="13"/>
    </row>
    <row r="653" spans="2:14" ht="31.5">
      <c r="B653" s="292"/>
      <c r="C653" s="309">
        <v>590</v>
      </c>
      <c r="D653" s="310" t="s">
        <v>199</v>
      </c>
      <c r="E653" s="288">
        <f t="shared" si="143"/>
        <v>0</v>
      </c>
      <c r="F653" s="173"/>
      <c r="G653" s="174"/>
      <c r="H653" s="1423"/>
      <c r="I653" s="173"/>
      <c r="J653" s="174"/>
      <c r="K653" s="1423"/>
      <c r="L653" s="288">
        <f t="shared" si="144"/>
        <v>0</v>
      </c>
      <c r="M653" s="12">
        <f t="shared" si="140"/>
      </c>
      <c r="N653" s="13"/>
    </row>
    <row r="654" spans="2:14" ht="15.75">
      <c r="B654" s="273">
        <v>800</v>
      </c>
      <c r="C654" s="1800" t="s">
        <v>200</v>
      </c>
      <c r="D654" s="1801"/>
      <c r="E654" s="311">
        <f t="shared" si="143"/>
        <v>0</v>
      </c>
      <c r="F654" s="1424"/>
      <c r="G654" s="1425"/>
      <c r="H654" s="1426"/>
      <c r="I654" s="1424"/>
      <c r="J654" s="1425"/>
      <c r="K654" s="1426"/>
      <c r="L654" s="311">
        <f t="shared" si="144"/>
        <v>0</v>
      </c>
      <c r="M654" s="12">
        <f t="shared" si="140"/>
      </c>
      <c r="N654" s="13"/>
    </row>
    <row r="655" spans="2:14" ht="15.75">
      <c r="B655" s="273">
        <v>1000</v>
      </c>
      <c r="C655" s="1780" t="s">
        <v>201</v>
      </c>
      <c r="D655" s="1781"/>
      <c r="E655" s="311">
        <f aca="true" t="shared" si="145" ref="E655:L655">SUM(E656:E672)</f>
        <v>0</v>
      </c>
      <c r="F655" s="275">
        <f t="shared" si="145"/>
        <v>0</v>
      </c>
      <c r="G655" s="276">
        <f t="shared" si="145"/>
        <v>0</v>
      </c>
      <c r="H655" s="277">
        <f t="shared" si="145"/>
        <v>0</v>
      </c>
      <c r="I655" s="275">
        <f t="shared" si="145"/>
        <v>0</v>
      </c>
      <c r="J655" s="276">
        <f t="shared" si="145"/>
        <v>0</v>
      </c>
      <c r="K655" s="277">
        <f t="shared" si="145"/>
        <v>0</v>
      </c>
      <c r="L655" s="311">
        <f t="shared" si="145"/>
        <v>0</v>
      </c>
      <c r="M655" s="12">
        <f t="shared" si="140"/>
      </c>
      <c r="N655" s="13"/>
    </row>
    <row r="656" spans="2:14" ht="15.75">
      <c r="B656" s="293"/>
      <c r="C656" s="280">
        <v>1011</v>
      </c>
      <c r="D656" s="312" t="s">
        <v>202</v>
      </c>
      <c r="E656" s="282">
        <f aca="true" t="shared" si="146" ref="E656:E672">F656+G656+H656</f>
        <v>0</v>
      </c>
      <c r="F656" s="152"/>
      <c r="G656" s="153"/>
      <c r="H656" s="1420"/>
      <c r="I656" s="152"/>
      <c r="J656" s="153"/>
      <c r="K656" s="1420"/>
      <c r="L656" s="282">
        <f aca="true" t="shared" si="147" ref="L656:L672">I656+J656+K656</f>
        <v>0</v>
      </c>
      <c r="M656" s="12">
        <f t="shared" si="140"/>
      </c>
      <c r="N656" s="13"/>
    </row>
    <row r="657" spans="2:14" ht="15.75">
      <c r="B657" s="293"/>
      <c r="C657" s="294">
        <v>1012</v>
      </c>
      <c r="D657" s="295" t="s">
        <v>203</v>
      </c>
      <c r="E657" s="296">
        <f t="shared" si="146"/>
        <v>0</v>
      </c>
      <c r="F657" s="158"/>
      <c r="G657" s="159"/>
      <c r="H657" s="1422"/>
      <c r="I657" s="158"/>
      <c r="J657" s="159"/>
      <c r="K657" s="1422"/>
      <c r="L657" s="296">
        <f t="shared" si="147"/>
        <v>0</v>
      </c>
      <c r="M657" s="12">
        <f t="shared" si="140"/>
      </c>
      <c r="N657" s="13"/>
    </row>
    <row r="658" spans="2:14" ht="15.75">
      <c r="B658" s="293"/>
      <c r="C658" s="294">
        <v>1013</v>
      </c>
      <c r="D658" s="295" t="s">
        <v>204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2:14" ht="15.75">
      <c r="B659" s="293"/>
      <c r="C659" s="294">
        <v>1014</v>
      </c>
      <c r="D659" s="295" t="s">
        <v>205</v>
      </c>
      <c r="E659" s="296">
        <f t="shared" si="146"/>
        <v>0</v>
      </c>
      <c r="F659" s="158"/>
      <c r="G659" s="159"/>
      <c r="H659" s="1422"/>
      <c r="I659" s="158"/>
      <c r="J659" s="159"/>
      <c r="K659" s="1422"/>
      <c r="L659" s="296">
        <f t="shared" si="147"/>
        <v>0</v>
      </c>
      <c r="M659" s="12">
        <f t="shared" si="140"/>
      </c>
      <c r="N659" s="13"/>
    </row>
    <row r="660" spans="2:14" ht="15.75">
      <c r="B660" s="293"/>
      <c r="C660" s="294">
        <v>1015</v>
      </c>
      <c r="D660" s="295" t="s">
        <v>206</v>
      </c>
      <c r="E660" s="296">
        <f t="shared" si="146"/>
        <v>0</v>
      </c>
      <c r="F660" s="158"/>
      <c r="G660" s="159"/>
      <c r="H660" s="1422"/>
      <c r="I660" s="158"/>
      <c r="J660" s="159"/>
      <c r="K660" s="1422"/>
      <c r="L660" s="296">
        <f t="shared" si="147"/>
        <v>0</v>
      </c>
      <c r="M660" s="12">
        <f t="shared" si="140"/>
      </c>
      <c r="N660" s="13"/>
    </row>
    <row r="661" spans="2:14" ht="15.75">
      <c r="B661" s="293"/>
      <c r="C661" s="313">
        <v>1016</v>
      </c>
      <c r="D661" s="314" t="s">
        <v>207</v>
      </c>
      <c r="E661" s="315">
        <f t="shared" si="146"/>
        <v>0</v>
      </c>
      <c r="F661" s="164"/>
      <c r="G661" s="165"/>
      <c r="H661" s="1421"/>
      <c r="I661" s="164"/>
      <c r="J661" s="165"/>
      <c r="K661" s="1421"/>
      <c r="L661" s="315">
        <f t="shared" si="147"/>
        <v>0</v>
      </c>
      <c r="M661" s="12">
        <f t="shared" si="140"/>
      </c>
      <c r="N661" s="13"/>
    </row>
    <row r="662" spans="2:14" ht="15.75">
      <c r="B662" s="279"/>
      <c r="C662" s="319">
        <v>1020</v>
      </c>
      <c r="D662" s="320" t="s">
        <v>208</v>
      </c>
      <c r="E662" s="321">
        <f t="shared" si="146"/>
        <v>0</v>
      </c>
      <c r="F662" s="455"/>
      <c r="G662" s="456"/>
      <c r="H662" s="1430"/>
      <c r="I662" s="455"/>
      <c r="J662" s="456"/>
      <c r="K662" s="1430"/>
      <c r="L662" s="321">
        <f t="shared" si="147"/>
        <v>0</v>
      </c>
      <c r="M662" s="12">
        <f t="shared" si="140"/>
      </c>
      <c r="N662" s="13"/>
    </row>
    <row r="663" spans="2:14" ht="15.75">
      <c r="B663" s="293"/>
      <c r="C663" s="325">
        <v>1030</v>
      </c>
      <c r="D663" s="326" t="s">
        <v>209</v>
      </c>
      <c r="E663" s="327">
        <f t="shared" si="146"/>
        <v>0</v>
      </c>
      <c r="F663" s="450"/>
      <c r="G663" s="451"/>
      <c r="H663" s="1427"/>
      <c r="I663" s="450"/>
      <c r="J663" s="451"/>
      <c r="K663" s="1427"/>
      <c r="L663" s="327">
        <f t="shared" si="147"/>
        <v>0</v>
      </c>
      <c r="M663" s="12">
        <f t="shared" si="140"/>
      </c>
      <c r="N663" s="13"/>
    </row>
    <row r="664" spans="2:14" ht="15.75">
      <c r="B664" s="293"/>
      <c r="C664" s="319">
        <v>1051</v>
      </c>
      <c r="D664" s="332" t="s">
        <v>210</v>
      </c>
      <c r="E664" s="321">
        <f t="shared" si="146"/>
        <v>0</v>
      </c>
      <c r="F664" s="455"/>
      <c r="G664" s="456"/>
      <c r="H664" s="1430"/>
      <c r="I664" s="455"/>
      <c r="J664" s="456"/>
      <c r="K664" s="1430"/>
      <c r="L664" s="321">
        <f t="shared" si="147"/>
        <v>0</v>
      </c>
      <c r="M664" s="12">
        <f t="shared" si="140"/>
      </c>
      <c r="N664" s="13"/>
    </row>
    <row r="665" spans="2:14" ht="15.75">
      <c r="B665" s="293"/>
      <c r="C665" s="294">
        <v>1052</v>
      </c>
      <c r="D665" s="295" t="s">
        <v>211</v>
      </c>
      <c r="E665" s="296">
        <f t="shared" si="146"/>
        <v>0</v>
      </c>
      <c r="F665" s="158"/>
      <c r="G665" s="159"/>
      <c r="H665" s="1422"/>
      <c r="I665" s="158"/>
      <c r="J665" s="159"/>
      <c r="K665" s="1422"/>
      <c r="L665" s="296">
        <f t="shared" si="147"/>
        <v>0</v>
      </c>
      <c r="M665" s="12">
        <f t="shared" si="140"/>
      </c>
      <c r="N665" s="13"/>
    </row>
    <row r="666" spans="2:14" ht="15.75">
      <c r="B666" s="293"/>
      <c r="C666" s="325">
        <v>1053</v>
      </c>
      <c r="D666" s="326" t="s">
        <v>884</v>
      </c>
      <c r="E666" s="327">
        <f t="shared" si="146"/>
        <v>0</v>
      </c>
      <c r="F666" s="450"/>
      <c r="G666" s="451"/>
      <c r="H666" s="1427"/>
      <c r="I666" s="450"/>
      <c r="J666" s="451"/>
      <c r="K666" s="1427"/>
      <c r="L666" s="327">
        <f t="shared" si="147"/>
        <v>0</v>
      </c>
      <c r="M666" s="12">
        <f t="shared" si="140"/>
      </c>
      <c r="N666" s="13"/>
    </row>
    <row r="667" spans="2:14" ht="15.75">
      <c r="B667" s="293"/>
      <c r="C667" s="319">
        <v>1062</v>
      </c>
      <c r="D667" s="320" t="s">
        <v>212</v>
      </c>
      <c r="E667" s="321">
        <f t="shared" si="146"/>
        <v>0</v>
      </c>
      <c r="F667" s="455"/>
      <c r="G667" s="456"/>
      <c r="H667" s="1430"/>
      <c r="I667" s="455"/>
      <c r="J667" s="456"/>
      <c r="K667" s="1430"/>
      <c r="L667" s="321">
        <f t="shared" si="147"/>
        <v>0</v>
      </c>
      <c r="M667" s="12">
        <f t="shared" si="140"/>
      </c>
      <c r="N667" s="13"/>
    </row>
    <row r="668" spans="2:14" ht="15.75">
      <c r="B668" s="293"/>
      <c r="C668" s="325">
        <v>1063</v>
      </c>
      <c r="D668" s="333" t="s">
        <v>810</v>
      </c>
      <c r="E668" s="327">
        <f t="shared" si="146"/>
        <v>0</v>
      </c>
      <c r="F668" s="450"/>
      <c r="G668" s="451"/>
      <c r="H668" s="1427"/>
      <c r="I668" s="450"/>
      <c r="J668" s="451"/>
      <c r="K668" s="1427"/>
      <c r="L668" s="327">
        <f t="shared" si="147"/>
        <v>0</v>
      </c>
      <c r="M668" s="12">
        <f t="shared" si="140"/>
      </c>
      <c r="N668" s="13"/>
    </row>
    <row r="669" spans="2:14" ht="15.75">
      <c r="B669" s="293"/>
      <c r="C669" s="334">
        <v>1069</v>
      </c>
      <c r="D669" s="335" t="s">
        <v>213</v>
      </c>
      <c r="E669" s="336">
        <f t="shared" si="146"/>
        <v>0</v>
      </c>
      <c r="F669" s="602"/>
      <c r="G669" s="603"/>
      <c r="H669" s="1429"/>
      <c r="I669" s="602"/>
      <c r="J669" s="603"/>
      <c r="K669" s="1429"/>
      <c r="L669" s="336">
        <f t="shared" si="147"/>
        <v>0</v>
      </c>
      <c r="M669" s="12">
        <f aca="true" t="shared" si="148" ref="M669:M700"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921</v>
      </c>
      <c r="E670" s="321">
        <f t="shared" si="146"/>
        <v>0</v>
      </c>
      <c r="F670" s="455"/>
      <c r="G670" s="456"/>
      <c r="H670" s="1430"/>
      <c r="I670" s="455"/>
      <c r="J670" s="456"/>
      <c r="K670" s="1430"/>
      <c r="L670" s="321">
        <f t="shared" si="147"/>
        <v>0</v>
      </c>
      <c r="M670" s="12">
        <f t="shared" si="148"/>
      </c>
      <c r="N670" s="13"/>
    </row>
    <row r="671" spans="2:14" ht="15.75">
      <c r="B671" s="293"/>
      <c r="C671" s="294">
        <v>1092</v>
      </c>
      <c r="D671" s="295" t="s">
        <v>308</v>
      </c>
      <c r="E671" s="296">
        <f t="shared" si="146"/>
        <v>0</v>
      </c>
      <c r="F671" s="158"/>
      <c r="G671" s="159"/>
      <c r="H671" s="1422"/>
      <c r="I671" s="158"/>
      <c r="J671" s="159"/>
      <c r="K671" s="1422"/>
      <c r="L671" s="296">
        <f t="shared" si="147"/>
        <v>0</v>
      </c>
      <c r="M671" s="12">
        <f t="shared" si="148"/>
      </c>
      <c r="N671" s="13"/>
    </row>
    <row r="672" spans="2:14" ht="15.75">
      <c r="B672" s="293"/>
      <c r="C672" s="286">
        <v>1098</v>
      </c>
      <c r="D672" s="340" t="s">
        <v>214</v>
      </c>
      <c r="E672" s="288">
        <f t="shared" si="146"/>
        <v>0</v>
      </c>
      <c r="F672" s="173"/>
      <c r="G672" s="174"/>
      <c r="H672" s="1423"/>
      <c r="I672" s="173"/>
      <c r="J672" s="174"/>
      <c r="K672" s="1423"/>
      <c r="L672" s="288">
        <f t="shared" si="147"/>
        <v>0</v>
      </c>
      <c r="M672" s="12">
        <f t="shared" si="148"/>
      </c>
      <c r="N672" s="13"/>
    </row>
    <row r="673" spans="2:14" ht="15.75">
      <c r="B673" s="273">
        <v>1900</v>
      </c>
      <c r="C673" s="1770" t="s">
        <v>275</v>
      </c>
      <c r="D673" s="1771"/>
      <c r="E673" s="311">
        <f aca="true" t="shared" si="149" ref="E673:L673">SUM(E674:E676)</f>
        <v>0</v>
      </c>
      <c r="F673" s="275">
        <f t="shared" si="149"/>
        <v>0</v>
      </c>
      <c r="G673" s="276">
        <f t="shared" si="149"/>
        <v>0</v>
      </c>
      <c r="H673" s="277">
        <f t="shared" si="149"/>
        <v>0</v>
      </c>
      <c r="I673" s="275">
        <f t="shared" si="149"/>
        <v>0</v>
      </c>
      <c r="J673" s="276">
        <f t="shared" si="149"/>
        <v>0</v>
      </c>
      <c r="K673" s="277">
        <f t="shared" si="149"/>
        <v>0</v>
      </c>
      <c r="L673" s="311">
        <f t="shared" si="149"/>
        <v>0</v>
      </c>
      <c r="M673" s="12">
        <f t="shared" si="148"/>
      </c>
      <c r="N673" s="13"/>
    </row>
    <row r="674" spans="2:14" ht="15.75">
      <c r="B674" s="293"/>
      <c r="C674" s="280">
        <v>1901</v>
      </c>
      <c r="D674" s="341" t="s">
        <v>922</v>
      </c>
      <c r="E674" s="282">
        <f>F674+G674+H674</f>
        <v>0</v>
      </c>
      <c r="F674" s="152"/>
      <c r="G674" s="153"/>
      <c r="H674" s="1420"/>
      <c r="I674" s="152"/>
      <c r="J674" s="153"/>
      <c r="K674" s="1420"/>
      <c r="L674" s="282">
        <f>I674+J674+K674</f>
        <v>0</v>
      </c>
      <c r="M674" s="12">
        <f t="shared" si="148"/>
      </c>
      <c r="N674" s="13"/>
    </row>
    <row r="675" spans="2:14" ht="15.75">
      <c r="B675" s="342"/>
      <c r="C675" s="294">
        <v>1981</v>
      </c>
      <c r="D675" s="343" t="s">
        <v>923</v>
      </c>
      <c r="E675" s="296">
        <f>F675+G675+H675</f>
        <v>0</v>
      </c>
      <c r="F675" s="158"/>
      <c r="G675" s="159"/>
      <c r="H675" s="1422"/>
      <c r="I675" s="158"/>
      <c r="J675" s="159"/>
      <c r="K675" s="1422"/>
      <c r="L675" s="296">
        <f>I675+J675+K675</f>
        <v>0</v>
      </c>
      <c r="M675" s="12">
        <f t="shared" si="148"/>
      </c>
      <c r="N675" s="13"/>
    </row>
    <row r="676" spans="2:14" ht="15.75">
      <c r="B676" s="293"/>
      <c r="C676" s="286">
        <v>1991</v>
      </c>
      <c r="D676" s="344" t="s">
        <v>924</v>
      </c>
      <c r="E676" s="288">
        <f>F676+G676+H676</f>
        <v>0</v>
      </c>
      <c r="F676" s="173"/>
      <c r="G676" s="174"/>
      <c r="H676" s="1423"/>
      <c r="I676" s="173"/>
      <c r="J676" s="174"/>
      <c r="K676" s="1423"/>
      <c r="L676" s="288">
        <f>I676+J676+K676</f>
        <v>0</v>
      </c>
      <c r="M676" s="12">
        <f t="shared" si="148"/>
      </c>
      <c r="N676" s="13"/>
    </row>
    <row r="677" spans="2:14" ht="15.75">
      <c r="B677" s="273">
        <v>2100</v>
      </c>
      <c r="C677" s="1770" t="s">
        <v>731</v>
      </c>
      <c r="D677" s="1771"/>
      <c r="E677" s="311">
        <f aca="true" t="shared" si="150" ref="E677:L677">SUM(E678:E682)</f>
        <v>0</v>
      </c>
      <c r="F677" s="275">
        <f t="shared" si="150"/>
        <v>0</v>
      </c>
      <c r="G677" s="276">
        <f t="shared" si="150"/>
        <v>0</v>
      </c>
      <c r="H677" s="277">
        <f t="shared" si="150"/>
        <v>0</v>
      </c>
      <c r="I677" s="275">
        <f t="shared" si="150"/>
        <v>0</v>
      </c>
      <c r="J677" s="276">
        <f t="shared" si="150"/>
        <v>0</v>
      </c>
      <c r="K677" s="277">
        <f t="shared" si="150"/>
        <v>0</v>
      </c>
      <c r="L677" s="311">
        <f t="shared" si="150"/>
        <v>0</v>
      </c>
      <c r="M677" s="12">
        <f t="shared" si="148"/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20"/>
      <c r="I678" s="152"/>
      <c r="J678" s="153"/>
      <c r="K678" s="1420"/>
      <c r="L678" s="282">
        <f>I678+J678+K678</f>
        <v>0</v>
      </c>
      <c r="M678" s="12">
        <f t="shared" si="148"/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2"/>
      <c r="I679" s="158"/>
      <c r="J679" s="159"/>
      <c r="K679" s="1422"/>
      <c r="L679" s="296">
        <f>I679+J679+K679</f>
        <v>0</v>
      </c>
      <c r="M679" s="12">
        <f t="shared" si="148"/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 t="shared" si="148"/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 t="shared" si="148"/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3"/>
      <c r="I682" s="173"/>
      <c r="J682" s="174"/>
      <c r="K682" s="1423"/>
      <c r="L682" s="288">
        <f>I682+J682+K682</f>
        <v>0</v>
      </c>
      <c r="M682" s="12">
        <f t="shared" si="148"/>
      </c>
      <c r="N682" s="13"/>
    </row>
    <row r="683" spans="2:14" ht="15.75">
      <c r="B683" s="273">
        <v>2200</v>
      </c>
      <c r="C683" s="1770" t="s">
        <v>220</v>
      </c>
      <c r="D683" s="1771"/>
      <c r="E683" s="311">
        <f aca="true" t="shared" si="151" ref="E683:L683">SUM(E684:E685)</f>
        <v>0</v>
      </c>
      <c r="F683" s="275">
        <f t="shared" si="151"/>
        <v>0</v>
      </c>
      <c r="G683" s="276">
        <f t="shared" si="151"/>
        <v>0</v>
      </c>
      <c r="H683" s="277">
        <f t="shared" si="151"/>
        <v>0</v>
      </c>
      <c r="I683" s="275">
        <f t="shared" si="151"/>
        <v>0</v>
      </c>
      <c r="J683" s="276">
        <f t="shared" si="151"/>
        <v>0</v>
      </c>
      <c r="K683" s="277">
        <f t="shared" si="151"/>
        <v>0</v>
      </c>
      <c r="L683" s="311">
        <f t="shared" si="151"/>
        <v>0</v>
      </c>
      <c r="M683" s="12">
        <f t="shared" si="148"/>
      </c>
      <c r="N683" s="13"/>
    </row>
    <row r="684" spans="2:14" ht="15.75">
      <c r="B684" s="293"/>
      <c r="C684" s="280">
        <v>2221</v>
      </c>
      <c r="D684" s="281" t="s">
        <v>309</v>
      </c>
      <c r="E684" s="282">
        <f aca="true" t="shared" si="152" ref="E684:E689">F684+G684+H684</f>
        <v>0</v>
      </c>
      <c r="F684" s="152"/>
      <c r="G684" s="153"/>
      <c r="H684" s="1420"/>
      <c r="I684" s="152"/>
      <c r="J684" s="153"/>
      <c r="K684" s="1420"/>
      <c r="L684" s="282">
        <f aca="true" t="shared" si="153" ref="L684:L689">I684+J684+K684</f>
        <v>0</v>
      </c>
      <c r="M684" s="12">
        <f t="shared" si="148"/>
      </c>
      <c r="N684" s="13"/>
    </row>
    <row r="685" spans="2:14" ht="15.75">
      <c r="B685" s="293"/>
      <c r="C685" s="286">
        <v>2224</v>
      </c>
      <c r="D685" s="287" t="s">
        <v>221</v>
      </c>
      <c r="E685" s="288">
        <f t="shared" si="152"/>
        <v>0</v>
      </c>
      <c r="F685" s="173"/>
      <c r="G685" s="174"/>
      <c r="H685" s="1423"/>
      <c r="I685" s="173"/>
      <c r="J685" s="174"/>
      <c r="K685" s="1423"/>
      <c r="L685" s="288">
        <f t="shared" si="153"/>
        <v>0</v>
      </c>
      <c r="M685" s="12">
        <f t="shared" si="148"/>
      </c>
      <c r="N685" s="13"/>
    </row>
    <row r="686" spans="2:14" ht="15.75">
      <c r="B686" s="273">
        <v>2500</v>
      </c>
      <c r="C686" s="1770" t="s">
        <v>222</v>
      </c>
      <c r="D686" s="1771"/>
      <c r="E686" s="311">
        <f t="shared" si="152"/>
        <v>0</v>
      </c>
      <c r="F686" s="1424"/>
      <c r="G686" s="1425"/>
      <c r="H686" s="1426"/>
      <c r="I686" s="1424"/>
      <c r="J686" s="1425"/>
      <c r="K686" s="1426"/>
      <c r="L686" s="311">
        <f t="shared" si="153"/>
        <v>0</v>
      </c>
      <c r="M686" s="12">
        <f t="shared" si="148"/>
      </c>
      <c r="N686" s="13"/>
    </row>
    <row r="687" spans="2:14" ht="15.75">
      <c r="B687" s="273">
        <v>2600</v>
      </c>
      <c r="C687" s="1778" t="s">
        <v>223</v>
      </c>
      <c r="D687" s="1779"/>
      <c r="E687" s="311">
        <f t="shared" si="152"/>
        <v>0</v>
      </c>
      <c r="F687" s="1424"/>
      <c r="G687" s="1425"/>
      <c r="H687" s="1426"/>
      <c r="I687" s="1424"/>
      <c r="J687" s="1425"/>
      <c r="K687" s="1426"/>
      <c r="L687" s="311">
        <f t="shared" si="153"/>
        <v>0</v>
      </c>
      <c r="M687" s="12">
        <f t="shared" si="148"/>
      </c>
      <c r="N687" s="13"/>
    </row>
    <row r="688" spans="2:14" ht="15.75">
      <c r="B688" s="273">
        <v>2700</v>
      </c>
      <c r="C688" s="1778" t="s">
        <v>224</v>
      </c>
      <c r="D688" s="1779"/>
      <c r="E688" s="311">
        <f t="shared" si="152"/>
        <v>0</v>
      </c>
      <c r="F688" s="1424"/>
      <c r="G688" s="1425"/>
      <c r="H688" s="1426"/>
      <c r="I688" s="1424"/>
      <c r="J688" s="1425"/>
      <c r="K688" s="1426"/>
      <c r="L688" s="311">
        <f t="shared" si="153"/>
        <v>0</v>
      </c>
      <c r="M688" s="12">
        <f t="shared" si="148"/>
      </c>
      <c r="N688" s="13"/>
    </row>
    <row r="689" spans="2:14" ht="15.75">
      <c r="B689" s="273">
        <v>2800</v>
      </c>
      <c r="C689" s="1778" t="s">
        <v>1678</v>
      </c>
      <c r="D689" s="1779"/>
      <c r="E689" s="311">
        <f t="shared" si="152"/>
        <v>0</v>
      </c>
      <c r="F689" s="1424"/>
      <c r="G689" s="1425"/>
      <c r="H689" s="1426"/>
      <c r="I689" s="1424"/>
      <c r="J689" s="1425"/>
      <c r="K689" s="1426"/>
      <c r="L689" s="311">
        <f t="shared" si="153"/>
        <v>0</v>
      </c>
      <c r="M689" s="12">
        <f t="shared" si="148"/>
      </c>
      <c r="N689" s="13"/>
    </row>
    <row r="690" spans="2:14" ht="15.75">
      <c r="B690" s="273">
        <v>2900</v>
      </c>
      <c r="C690" s="1770" t="s">
        <v>225</v>
      </c>
      <c r="D690" s="1771"/>
      <c r="E690" s="311">
        <f aca="true" t="shared" si="154" ref="E690:L690">SUM(E691:E698)</f>
        <v>0</v>
      </c>
      <c r="F690" s="275">
        <f t="shared" si="154"/>
        <v>0</v>
      </c>
      <c r="G690" s="275">
        <f t="shared" si="154"/>
        <v>0</v>
      </c>
      <c r="H690" s="275">
        <f t="shared" si="154"/>
        <v>0</v>
      </c>
      <c r="I690" s="275">
        <f t="shared" si="154"/>
        <v>0</v>
      </c>
      <c r="J690" s="275">
        <f t="shared" si="154"/>
        <v>0</v>
      </c>
      <c r="K690" s="275">
        <f t="shared" si="154"/>
        <v>0</v>
      </c>
      <c r="L690" s="275">
        <f t="shared" si="154"/>
        <v>0</v>
      </c>
      <c r="M690" s="12">
        <f t="shared" si="148"/>
      </c>
      <c r="N690" s="13"/>
    </row>
    <row r="691" spans="2:14" ht="15.75">
      <c r="B691" s="347"/>
      <c r="C691" s="280">
        <v>2910</v>
      </c>
      <c r="D691" s="348" t="s">
        <v>2012</v>
      </c>
      <c r="E691" s="282">
        <f aca="true" t="shared" si="155" ref="E691:E698">F691+G691+H691</f>
        <v>0</v>
      </c>
      <c r="F691" s="152"/>
      <c r="G691" s="153"/>
      <c r="H691" s="1420"/>
      <c r="I691" s="152"/>
      <c r="J691" s="153"/>
      <c r="K691" s="1420"/>
      <c r="L691" s="282">
        <f aca="true" t="shared" si="156" ref="L691:L698">I691+J691+K691</f>
        <v>0</v>
      </c>
      <c r="M691" s="12">
        <f t="shared" si="148"/>
      </c>
      <c r="N691" s="13"/>
    </row>
    <row r="692" spans="2:14" ht="15.75">
      <c r="B692" s="347"/>
      <c r="C692" s="280">
        <v>2920</v>
      </c>
      <c r="D692" s="348" t="s">
        <v>226</v>
      </c>
      <c r="E692" s="282">
        <f t="shared" si="155"/>
        <v>0</v>
      </c>
      <c r="F692" s="152"/>
      <c r="G692" s="153"/>
      <c r="H692" s="1420"/>
      <c r="I692" s="152"/>
      <c r="J692" s="153"/>
      <c r="K692" s="1420"/>
      <c r="L692" s="282">
        <f t="shared" si="156"/>
        <v>0</v>
      </c>
      <c r="M692" s="12">
        <f t="shared" si="148"/>
      </c>
      <c r="N692" s="13"/>
    </row>
    <row r="693" spans="2:14" ht="31.5">
      <c r="B693" s="347"/>
      <c r="C693" s="325">
        <v>2969</v>
      </c>
      <c r="D693" s="349" t="s">
        <v>227</v>
      </c>
      <c r="E693" s="327">
        <f t="shared" si="155"/>
        <v>0</v>
      </c>
      <c r="F693" s="450"/>
      <c r="G693" s="451"/>
      <c r="H693" s="1427"/>
      <c r="I693" s="450"/>
      <c r="J693" s="451"/>
      <c r="K693" s="1427"/>
      <c r="L693" s="327">
        <f t="shared" si="156"/>
        <v>0</v>
      </c>
      <c r="M693" s="12">
        <f t="shared" si="148"/>
      </c>
      <c r="N693" s="13"/>
    </row>
    <row r="694" spans="2:14" ht="31.5">
      <c r="B694" s="347"/>
      <c r="C694" s="350">
        <v>2970</v>
      </c>
      <c r="D694" s="351" t="s">
        <v>228</v>
      </c>
      <c r="E694" s="352">
        <f t="shared" si="155"/>
        <v>0</v>
      </c>
      <c r="F694" s="638"/>
      <c r="G694" s="639"/>
      <c r="H694" s="1428"/>
      <c r="I694" s="638"/>
      <c r="J694" s="639"/>
      <c r="K694" s="1428"/>
      <c r="L694" s="352">
        <f t="shared" si="156"/>
        <v>0</v>
      </c>
      <c r="M694" s="12">
        <f t="shared" si="148"/>
      </c>
      <c r="N694" s="13"/>
    </row>
    <row r="695" spans="2:14" ht="15.75">
      <c r="B695" s="347"/>
      <c r="C695" s="334">
        <v>2989</v>
      </c>
      <c r="D695" s="356" t="s">
        <v>229</v>
      </c>
      <c r="E695" s="336">
        <f t="shared" si="155"/>
        <v>0</v>
      </c>
      <c r="F695" s="602"/>
      <c r="G695" s="603"/>
      <c r="H695" s="1429"/>
      <c r="I695" s="602"/>
      <c r="J695" s="603"/>
      <c r="K695" s="1429"/>
      <c r="L695" s="336">
        <f t="shared" si="156"/>
        <v>0</v>
      </c>
      <c r="M695" s="12">
        <f t="shared" si="148"/>
      </c>
      <c r="N695" s="13"/>
    </row>
    <row r="696" spans="2:14" ht="15.75">
      <c r="B696" s="293"/>
      <c r="C696" s="319">
        <v>2990</v>
      </c>
      <c r="D696" s="357" t="s">
        <v>2032</v>
      </c>
      <c r="E696" s="321">
        <f t="shared" si="155"/>
        <v>0</v>
      </c>
      <c r="F696" s="455"/>
      <c r="G696" s="456"/>
      <c r="H696" s="1430"/>
      <c r="I696" s="455"/>
      <c r="J696" s="456"/>
      <c r="K696" s="1430"/>
      <c r="L696" s="321">
        <f t="shared" si="156"/>
        <v>0</v>
      </c>
      <c r="M696" s="12">
        <f t="shared" si="148"/>
      </c>
      <c r="N696" s="13"/>
    </row>
    <row r="697" spans="2:14" ht="15.75">
      <c r="B697" s="293"/>
      <c r="C697" s="319">
        <v>2991</v>
      </c>
      <c r="D697" s="357" t="s">
        <v>230</v>
      </c>
      <c r="E697" s="321">
        <f t="shared" si="155"/>
        <v>0</v>
      </c>
      <c r="F697" s="455"/>
      <c r="G697" s="456"/>
      <c r="H697" s="1430"/>
      <c r="I697" s="455"/>
      <c r="J697" s="456"/>
      <c r="K697" s="1430"/>
      <c r="L697" s="321">
        <f t="shared" si="156"/>
        <v>0</v>
      </c>
      <c r="M697" s="12">
        <f t="shared" si="148"/>
      </c>
      <c r="N697" s="13"/>
    </row>
    <row r="698" spans="2:14" ht="15.75">
      <c r="B698" s="293"/>
      <c r="C698" s="286">
        <v>2992</v>
      </c>
      <c r="D698" s="358" t="s">
        <v>231</v>
      </c>
      <c r="E698" s="288">
        <f t="shared" si="155"/>
        <v>0</v>
      </c>
      <c r="F698" s="173"/>
      <c r="G698" s="174"/>
      <c r="H698" s="1423"/>
      <c r="I698" s="173"/>
      <c r="J698" s="174"/>
      <c r="K698" s="1423"/>
      <c r="L698" s="288">
        <f t="shared" si="156"/>
        <v>0</v>
      </c>
      <c r="M698" s="12">
        <f t="shared" si="148"/>
      </c>
      <c r="N698" s="13"/>
    </row>
    <row r="699" spans="2:14" ht="15.75">
      <c r="B699" s="273">
        <v>3300</v>
      </c>
      <c r="C699" s="359" t="s">
        <v>232</v>
      </c>
      <c r="D699" s="1483"/>
      <c r="E699" s="311">
        <f aca="true" t="shared" si="157" ref="E699:L699">SUM(E700:E705)</f>
        <v>0</v>
      </c>
      <c r="F699" s="275">
        <f t="shared" si="157"/>
        <v>0</v>
      </c>
      <c r="G699" s="276">
        <f t="shared" si="157"/>
        <v>0</v>
      </c>
      <c r="H699" s="277">
        <f t="shared" si="157"/>
        <v>0</v>
      </c>
      <c r="I699" s="275">
        <f t="shared" si="157"/>
        <v>0</v>
      </c>
      <c r="J699" s="276">
        <f t="shared" si="157"/>
        <v>0</v>
      </c>
      <c r="K699" s="277">
        <f t="shared" si="157"/>
        <v>0</v>
      </c>
      <c r="L699" s="311">
        <f t="shared" si="157"/>
        <v>0</v>
      </c>
      <c r="M699" s="12">
        <f t="shared" si="148"/>
      </c>
      <c r="N699" s="13"/>
    </row>
    <row r="700" spans="2:14" ht="15.75">
      <c r="B700" s="292"/>
      <c r="C700" s="280">
        <v>3301</v>
      </c>
      <c r="D700" s="360" t="s">
        <v>233</v>
      </c>
      <c r="E700" s="282">
        <f aca="true" t="shared" si="158" ref="E700:E708"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 aca="true" t="shared" si="159" ref="L700:L708">I700+J700+K700</f>
        <v>0</v>
      </c>
      <c r="M700" s="12">
        <f t="shared" si="148"/>
      </c>
      <c r="N700" s="13"/>
    </row>
    <row r="701" spans="2:14" ht="15.75">
      <c r="B701" s="292"/>
      <c r="C701" s="294">
        <v>3302</v>
      </c>
      <c r="D701" s="361" t="s">
        <v>724</v>
      </c>
      <c r="E701" s="296">
        <f t="shared" si="158"/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 t="shared" si="159"/>
        <v>0</v>
      </c>
      <c r="M701" s="12">
        <f aca="true" t="shared" si="160" ref="M701:M732"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 t="shared" si="158"/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 t="shared" si="159"/>
        <v>0</v>
      </c>
      <c r="M702" s="12">
        <f t="shared" si="160"/>
      </c>
      <c r="N702" s="13"/>
    </row>
    <row r="703" spans="2:14" ht="15.75">
      <c r="B703" s="292"/>
      <c r="C703" s="294">
        <v>3304</v>
      </c>
      <c r="D703" s="361" t="s">
        <v>235</v>
      </c>
      <c r="E703" s="296">
        <f t="shared" si="158"/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 t="shared" si="159"/>
        <v>0</v>
      </c>
      <c r="M703" s="12">
        <f t="shared" si="160"/>
      </c>
      <c r="N703" s="13"/>
    </row>
    <row r="704" spans="2:14" ht="15.75">
      <c r="B704" s="292"/>
      <c r="C704" s="294">
        <v>3305</v>
      </c>
      <c r="D704" s="361" t="s">
        <v>236</v>
      </c>
      <c r="E704" s="296">
        <f t="shared" si="158"/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 t="shared" si="159"/>
        <v>0</v>
      </c>
      <c r="M704" s="12">
        <f t="shared" si="160"/>
      </c>
      <c r="N704" s="13"/>
    </row>
    <row r="705" spans="2:14" ht="31.5">
      <c r="B705" s="292"/>
      <c r="C705" s="286">
        <v>3306</v>
      </c>
      <c r="D705" s="362" t="s">
        <v>1675</v>
      </c>
      <c r="E705" s="288">
        <f t="shared" si="158"/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 t="shared" si="159"/>
        <v>0</v>
      </c>
      <c r="M705" s="12">
        <f t="shared" si="160"/>
      </c>
      <c r="N705" s="13"/>
    </row>
    <row r="706" spans="2:14" ht="15.75">
      <c r="B706" s="273">
        <v>3900</v>
      </c>
      <c r="C706" s="1770" t="s">
        <v>237</v>
      </c>
      <c r="D706" s="1771"/>
      <c r="E706" s="311">
        <f t="shared" si="158"/>
        <v>0</v>
      </c>
      <c r="F706" s="1473">
        <v>0</v>
      </c>
      <c r="G706" s="1474">
        <v>0</v>
      </c>
      <c r="H706" s="1475">
        <v>0</v>
      </c>
      <c r="I706" s="1473">
        <v>0</v>
      </c>
      <c r="J706" s="1474">
        <v>0</v>
      </c>
      <c r="K706" s="1475">
        <v>0</v>
      </c>
      <c r="L706" s="311">
        <f t="shared" si="159"/>
        <v>0</v>
      </c>
      <c r="M706" s="12">
        <f t="shared" si="160"/>
      </c>
      <c r="N706" s="13"/>
    </row>
    <row r="707" spans="2:14" ht="15.75">
      <c r="B707" s="273">
        <v>4000</v>
      </c>
      <c r="C707" s="1770" t="s">
        <v>238</v>
      </c>
      <c r="D707" s="1771"/>
      <c r="E707" s="311">
        <f t="shared" si="158"/>
        <v>0</v>
      </c>
      <c r="F707" s="1424"/>
      <c r="G707" s="1425"/>
      <c r="H707" s="1426"/>
      <c r="I707" s="1424"/>
      <c r="J707" s="1425"/>
      <c r="K707" s="1426"/>
      <c r="L707" s="311">
        <f t="shared" si="159"/>
        <v>0</v>
      </c>
      <c r="M707" s="12">
        <f t="shared" si="160"/>
      </c>
      <c r="N707" s="13"/>
    </row>
    <row r="708" spans="2:14" ht="15.75">
      <c r="B708" s="273">
        <v>4100</v>
      </c>
      <c r="C708" s="1770" t="s">
        <v>239</v>
      </c>
      <c r="D708" s="1771"/>
      <c r="E708" s="311">
        <f t="shared" si="158"/>
        <v>0</v>
      </c>
      <c r="F708" s="1474">
        <v>0</v>
      </c>
      <c r="G708" s="1474">
        <v>0</v>
      </c>
      <c r="H708" s="1474">
        <v>0</v>
      </c>
      <c r="I708" s="1474">
        <v>0</v>
      </c>
      <c r="J708" s="1474">
        <v>0</v>
      </c>
      <c r="K708" s="1474">
        <v>0</v>
      </c>
      <c r="L708" s="311">
        <f t="shared" si="159"/>
        <v>0</v>
      </c>
      <c r="M708" s="12">
        <f t="shared" si="160"/>
      </c>
      <c r="N708" s="13"/>
    </row>
    <row r="709" spans="2:14" ht="15.75">
      <c r="B709" s="273">
        <v>4200</v>
      </c>
      <c r="C709" s="1770" t="s">
        <v>240</v>
      </c>
      <c r="D709" s="1771"/>
      <c r="E709" s="311">
        <f aca="true" t="shared" si="161" ref="E709:L709">SUM(E710:E715)</f>
        <v>0</v>
      </c>
      <c r="F709" s="275">
        <f t="shared" si="161"/>
        <v>0</v>
      </c>
      <c r="G709" s="276">
        <f t="shared" si="161"/>
        <v>0</v>
      </c>
      <c r="H709" s="277">
        <f t="shared" si="161"/>
        <v>0</v>
      </c>
      <c r="I709" s="275">
        <f t="shared" si="161"/>
        <v>0</v>
      </c>
      <c r="J709" s="276">
        <f t="shared" si="161"/>
        <v>0</v>
      </c>
      <c r="K709" s="277">
        <f t="shared" si="161"/>
        <v>0</v>
      </c>
      <c r="L709" s="311">
        <f t="shared" si="161"/>
        <v>0</v>
      </c>
      <c r="M709" s="12">
        <f t="shared" si="160"/>
      </c>
      <c r="N709" s="13"/>
    </row>
    <row r="710" spans="2:14" ht="15.75">
      <c r="B710" s="363"/>
      <c r="C710" s="280">
        <v>4201</v>
      </c>
      <c r="D710" s="281" t="s">
        <v>241</v>
      </c>
      <c r="E710" s="282">
        <f aca="true" t="shared" si="162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3" ref="L710:L715">I710+J710+K710</f>
        <v>0</v>
      </c>
      <c r="M710" s="12">
        <f t="shared" si="160"/>
      </c>
      <c r="N710" s="13"/>
    </row>
    <row r="711" spans="2:14" ht="15.75">
      <c r="B711" s="363"/>
      <c r="C711" s="294">
        <v>4202</v>
      </c>
      <c r="D711" s="364" t="s">
        <v>242</v>
      </c>
      <c r="E711" s="296">
        <f t="shared" si="162"/>
        <v>0</v>
      </c>
      <c r="F711" s="158"/>
      <c r="G711" s="159"/>
      <c r="H711" s="1422"/>
      <c r="I711" s="158"/>
      <c r="J711" s="159"/>
      <c r="K711" s="1422"/>
      <c r="L711" s="296">
        <f t="shared" si="163"/>
        <v>0</v>
      </c>
      <c r="M711" s="12">
        <f t="shared" si="160"/>
      </c>
      <c r="N711" s="13"/>
    </row>
    <row r="712" spans="2:14" ht="15.75">
      <c r="B712" s="363"/>
      <c r="C712" s="294">
        <v>4214</v>
      </c>
      <c r="D712" s="364" t="s">
        <v>243</v>
      </c>
      <c r="E712" s="296">
        <f t="shared" si="162"/>
        <v>0</v>
      </c>
      <c r="F712" s="158"/>
      <c r="G712" s="159"/>
      <c r="H712" s="1422"/>
      <c r="I712" s="158"/>
      <c r="J712" s="159"/>
      <c r="K712" s="1422"/>
      <c r="L712" s="296">
        <f t="shared" si="163"/>
        <v>0</v>
      </c>
      <c r="M712" s="12">
        <f t="shared" si="160"/>
      </c>
      <c r="N712" s="13"/>
    </row>
    <row r="713" spans="2:14" ht="15.75">
      <c r="B713" s="363"/>
      <c r="C713" s="294">
        <v>4217</v>
      </c>
      <c r="D713" s="364" t="s">
        <v>244</v>
      </c>
      <c r="E713" s="296">
        <f t="shared" si="162"/>
        <v>0</v>
      </c>
      <c r="F713" s="158"/>
      <c r="G713" s="159"/>
      <c r="H713" s="1422"/>
      <c r="I713" s="158"/>
      <c r="J713" s="159"/>
      <c r="K713" s="1422"/>
      <c r="L713" s="296">
        <f t="shared" si="163"/>
        <v>0</v>
      </c>
      <c r="M713" s="12">
        <f t="shared" si="160"/>
      </c>
      <c r="N713" s="13"/>
    </row>
    <row r="714" spans="2:14" ht="15.75">
      <c r="B714" s="363"/>
      <c r="C714" s="294">
        <v>4218</v>
      </c>
      <c r="D714" s="295" t="s">
        <v>245</v>
      </c>
      <c r="E714" s="296">
        <f t="shared" si="162"/>
        <v>0</v>
      </c>
      <c r="F714" s="158"/>
      <c r="G714" s="159"/>
      <c r="H714" s="1422"/>
      <c r="I714" s="158"/>
      <c r="J714" s="159"/>
      <c r="K714" s="1422"/>
      <c r="L714" s="296">
        <f t="shared" si="163"/>
        <v>0</v>
      </c>
      <c r="M714" s="12">
        <f t="shared" si="160"/>
      </c>
      <c r="N714" s="13"/>
    </row>
    <row r="715" spans="2:14" ht="15.75">
      <c r="B715" s="363"/>
      <c r="C715" s="286">
        <v>4219</v>
      </c>
      <c r="D715" s="344" t="s">
        <v>246</v>
      </c>
      <c r="E715" s="288">
        <f t="shared" si="162"/>
        <v>0</v>
      </c>
      <c r="F715" s="173"/>
      <c r="G715" s="174"/>
      <c r="H715" s="1423"/>
      <c r="I715" s="173"/>
      <c r="J715" s="174"/>
      <c r="K715" s="1423"/>
      <c r="L715" s="288">
        <f t="shared" si="163"/>
        <v>0</v>
      </c>
      <c r="M715" s="12">
        <f t="shared" si="160"/>
      </c>
      <c r="N715" s="13"/>
    </row>
    <row r="716" spans="2:14" ht="15.75">
      <c r="B716" s="273">
        <v>4300</v>
      </c>
      <c r="C716" s="1770" t="s">
        <v>1679</v>
      </c>
      <c r="D716" s="1771"/>
      <c r="E716" s="311">
        <f aca="true" t="shared" si="164" ref="E716:L716">SUM(E717:E719)</f>
        <v>0</v>
      </c>
      <c r="F716" s="275">
        <f t="shared" si="164"/>
        <v>0</v>
      </c>
      <c r="G716" s="276">
        <f t="shared" si="164"/>
        <v>0</v>
      </c>
      <c r="H716" s="277">
        <f t="shared" si="164"/>
        <v>0</v>
      </c>
      <c r="I716" s="275">
        <f t="shared" si="164"/>
        <v>0</v>
      </c>
      <c r="J716" s="276">
        <f t="shared" si="164"/>
        <v>0</v>
      </c>
      <c r="K716" s="277">
        <f t="shared" si="164"/>
        <v>0</v>
      </c>
      <c r="L716" s="311">
        <f t="shared" si="164"/>
        <v>0</v>
      </c>
      <c r="M716" s="12">
        <f t="shared" si="160"/>
      </c>
      <c r="N716" s="13"/>
    </row>
    <row r="717" spans="2:14" ht="15.75">
      <c r="B717" s="363"/>
      <c r="C717" s="280">
        <v>4301</v>
      </c>
      <c r="D717" s="312" t="s">
        <v>247</v>
      </c>
      <c r="E717" s="282">
        <f aca="true" t="shared" si="165" ref="E717:E722">F717+G717+H717</f>
        <v>0</v>
      </c>
      <c r="F717" s="152"/>
      <c r="G717" s="153"/>
      <c r="H717" s="1420"/>
      <c r="I717" s="152"/>
      <c r="J717" s="153"/>
      <c r="K717" s="1420"/>
      <c r="L717" s="282">
        <f aca="true" t="shared" si="166" ref="L717:L722">I717+J717+K717</f>
        <v>0</v>
      </c>
      <c r="M717" s="12">
        <f t="shared" si="160"/>
      </c>
      <c r="N717" s="13"/>
    </row>
    <row r="718" spans="2:14" ht="15.75">
      <c r="B718" s="363"/>
      <c r="C718" s="294">
        <v>4302</v>
      </c>
      <c r="D718" s="364" t="s">
        <v>248</v>
      </c>
      <c r="E718" s="296">
        <f t="shared" si="165"/>
        <v>0</v>
      </c>
      <c r="F718" s="158"/>
      <c r="G718" s="159"/>
      <c r="H718" s="1422"/>
      <c r="I718" s="158"/>
      <c r="J718" s="159"/>
      <c r="K718" s="1422"/>
      <c r="L718" s="296">
        <f t="shared" si="166"/>
        <v>0</v>
      </c>
      <c r="M718" s="12">
        <f t="shared" si="160"/>
      </c>
      <c r="N718" s="13"/>
    </row>
    <row r="719" spans="2:14" ht="15.75">
      <c r="B719" s="363"/>
      <c r="C719" s="286">
        <v>4309</v>
      </c>
      <c r="D719" s="302" t="s">
        <v>249</v>
      </c>
      <c r="E719" s="288">
        <f t="shared" si="165"/>
        <v>0</v>
      </c>
      <c r="F719" s="173"/>
      <c r="G719" s="174"/>
      <c r="H719" s="1423"/>
      <c r="I719" s="173"/>
      <c r="J719" s="174"/>
      <c r="K719" s="1423"/>
      <c r="L719" s="288">
        <f t="shared" si="166"/>
        <v>0</v>
      </c>
      <c r="M719" s="12">
        <f t="shared" si="160"/>
      </c>
      <c r="N719" s="13"/>
    </row>
    <row r="720" spans="2:14" ht="15.75">
      <c r="B720" s="273">
        <v>4400</v>
      </c>
      <c r="C720" s="1770" t="s">
        <v>1676</v>
      </c>
      <c r="D720" s="1771"/>
      <c r="E720" s="311">
        <f t="shared" si="165"/>
        <v>0</v>
      </c>
      <c r="F720" s="1424"/>
      <c r="G720" s="1425"/>
      <c r="H720" s="1426"/>
      <c r="I720" s="1424"/>
      <c r="J720" s="1425"/>
      <c r="K720" s="1426"/>
      <c r="L720" s="311">
        <f t="shared" si="166"/>
        <v>0</v>
      </c>
      <c r="M720" s="12">
        <f t="shared" si="160"/>
      </c>
      <c r="N720" s="13"/>
    </row>
    <row r="721" spans="2:14" ht="15.75">
      <c r="B721" s="273">
        <v>4500</v>
      </c>
      <c r="C721" s="1770" t="s">
        <v>1677</v>
      </c>
      <c r="D721" s="1771"/>
      <c r="E721" s="311">
        <f t="shared" si="165"/>
        <v>0</v>
      </c>
      <c r="F721" s="1424"/>
      <c r="G721" s="1425"/>
      <c r="H721" s="1426"/>
      <c r="I721" s="1424"/>
      <c r="J721" s="1425"/>
      <c r="K721" s="1426"/>
      <c r="L721" s="311">
        <f t="shared" si="166"/>
        <v>0</v>
      </c>
      <c r="M721" s="12">
        <f t="shared" si="160"/>
      </c>
      <c r="N721" s="13"/>
    </row>
    <row r="722" spans="2:14" ht="15.75">
      <c r="B722" s="273">
        <v>4600</v>
      </c>
      <c r="C722" s="1778" t="s">
        <v>250</v>
      </c>
      <c r="D722" s="1779"/>
      <c r="E722" s="311">
        <f t="shared" si="165"/>
        <v>0</v>
      </c>
      <c r="F722" s="1424"/>
      <c r="G722" s="1425"/>
      <c r="H722" s="1426"/>
      <c r="I722" s="1424"/>
      <c r="J722" s="1425"/>
      <c r="K722" s="1426"/>
      <c r="L722" s="311">
        <f t="shared" si="166"/>
        <v>0</v>
      </c>
      <c r="M722" s="12">
        <f t="shared" si="160"/>
      </c>
      <c r="N722" s="13"/>
    </row>
    <row r="723" spans="2:14" ht="15.75">
      <c r="B723" s="273">
        <v>4900</v>
      </c>
      <c r="C723" s="1770" t="s">
        <v>276</v>
      </c>
      <c r="D723" s="1771"/>
      <c r="E723" s="311">
        <f aca="true" t="shared" si="167" ref="E723:L723">+E724+E725</f>
        <v>0</v>
      </c>
      <c r="F723" s="275">
        <f t="shared" si="167"/>
        <v>0</v>
      </c>
      <c r="G723" s="276">
        <f t="shared" si="167"/>
        <v>0</v>
      </c>
      <c r="H723" s="277">
        <f t="shared" si="167"/>
        <v>0</v>
      </c>
      <c r="I723" s="275">
        <f t="shared" si="167"/>
        <v>0</v>
      </c>
      <c r="J723" s="276">
        <f t="shared" si="167"/>
        <v>0</v>
      </c>
      <c r="K723" s="277">
        <f t="shared" si="167"/>
        <v>0</v>
      </c>
      <c r="L723" s="311">
        <f t="shared" si="167"/>
        <v>0</v>
      </c>
      <c r="M723" s="12">
        <f t="shared" si="160"/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20"/>
      <c r="I724" s="152"/>
      <c r="J724" s="153"/>
      <c r="K724" s="1420"/>
      <c r="L724" s="282">
        <f>I724+J724+K724</f>
        <v>0</v>
      </c>
      <c r="M724" s="12">
        <f t="shared" si="160"/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3"/>
      <c r="I725" s="173"/>
      <c r="J725" s="174"/>
      <c r="K725" s="1423"/>
      <c r="L725" s="288">
        <f>I725+J725+K725</f>
        <v>0</v>
      </c>
      <c r="M725" s="12">
        <f t="shared" si="160"/>
      </c>
      <c r="N725" s="13"/>
    </row>
    <row r="726" spans="2:14" ht="15.75">
      <c r="B726" s="366">
        <v>5100</v>
      </c>
      <c r="C726" s="1774" t="s">
        <v>251</v>
      </c>
      <c r="D726" s="1775"/>
      <c r="E726" s="311">
        <f>F726+G726+H726</f>
        <v>0</v>
      </c>
      <c r="F726" s="1424"/>
      <c r="G726" s="1425"/>
      <c r="H726" s="1426"/>
      <c r="I726" s="1424"/>
      <c r="J726" s="1425"/>
      <c r="K726" s="1426"/>
      <c r="L726" s="311">
        <f>I726+J726+K726</f>
        <v>0</v>
      </c>
      <c r="M726" s="12">
        <f t="shared" si="160"/>
      </c>
      <c r="N726" s="13"/>
    </row>
    <row r="727" spans="2:14" ht="15.75">
      <c r="B727" s="366">
        <v>5200</v>
      </c>
      <c r="C727" s="1774" t="s">
        <v>252</v>
      </c>
      <c r="D727" s="1775"/>
      <c r="E727" s="311">
        <f aca="true" t="shared" si="168" ref="E727:L727">SUM(E728:E734)</f>
        <v>0</v>
      </c>
      <c r="F727" s="275">
        <f t="shared" si="168"/>
        <v>0</v>
      </c>
      <c r="G727" s="276">
        <f t="shared" si="168"/>
        <v>0</v>
      </c>
      <c r="H727" s="277">
        <f t="shared" si="168"/>
        <v>0</v>
      </c>
      <c r="I727" s="275">
        <f t="shared" si="168"/>
        <v>0</v>
      </c>
      <c r="J727" s="276">
        <f t="shared" si="168"/>
        <v>0</v>
      </c>
      <c r="K727" s="277">
        <f t="shared" si="168"/>
        <v>0</v>
      </c>
      <c r="L727" s="311">
        <f t="shared" si="168"/>
        <v>0</v>
      </c>
      <c r="M727" s="12">
        <f t="shared" si="160"/>
      </c>
      <c r="N727" s="13"/>
    </row>
    <row r="728" spans="2:14" ht="15.75">
      <c r="B728" s="367"/>
      <c r="C728" s="368">
        <v>5201</v>
      </c>
      <c r="D728" s="369" t="s">
        <v>253</v>
      </c>
      <c r="E728" s="282">
        <f aca="true" t="shared" si="169" ref="E728:E734">F728+G728+H728</f>
        <v>0</v>
      </c>
      <c r="F728" s="152"/>
      <c r="G728" s="153"/>
      <c r="H728" s="1420"/>
      <c r="I728" s="152"/>
      <c r="J728" s="153"/>
      <c r="K728" s="1420"/>
      <c r="L728" s="282">
        <f aca="true" t="shared" si="170" ref="L728:L734">I728+J728+K728</f>
        <v>0</v>
      </c>
      <c r="M728" s="12">
        <f t="shared" si="160"/>
      </c>
      <c r="N728" s="13"/>
    </row>
    <row r="729" spans="2:14" ht="15.75">
      <c r="B729" s="367"/>
      <c r="C729" s="370">
        <v>5202</v>
      </c>
      <c r="D729" s="371" t="s">
        <v>254</v>
      </c>
      <c r="E729" s="296">
        <f t="shared" si="169"/>
        <v>0</v>
      </c>
      <c r="F729" s="158"/>
      <c r="G729" s="159"/>
      <c r="H729" s="1422"/>
      <c r="I729" s="158"/>
      <c r="J729" s="159"/>
      <c r="K729" s="1422"/>
      <c r="L729" s="296">
        <f t="shared" si="170"/>
        <v>0</v>
      </c>
      <c r="M729" s="12">
        <f t="shared" si="160"/>
      </c>
      <c r="N729" s="13"/>
    </row>
    <row r="730" spans="2:14" ht="15.75">
      <c r="B730" s="367"/>
      <c r="C730" s="370">
        <v>5203</v>
      </c>
      <c r="D730" s="371" t="s">
        <v>627</v>
      </c>
      <c r="E730" s="296">
        <f t="shared" si="169"/>
        <v>0</v>
      </c>
      <c r="F730" s="158"/>
      <c r="G730" s="159"/>
      <c r="H730" s="1422"/>
      <c r="I730" s="158"/>
      <c r="J730" s="159"/>
      <c r="K730" s="1422"/>
      <c r="L730" s="296">
        <f t="shared" si="170"/>
        <v>0</v>
      </c>
      <c r="M730" s="12">
        <f t="shared" si="160"/>
      </c>
      <c r="N730" s="13"/>
    </row>
    <row r="731" spans="2:14" ht="15.75">
      <c r="B731" s="367"/>
      <c r="C731" s="370">
        <v>5204</v>
      </c>
      <c r="D731" s="371" t="s">
        <v>628</v>
      </c>
      <c r="E731" s="296">
        <f t="shared" si="169"/>
        <v>0</v>
      </c>
      <c r="F731" s="158"/>
      <c r="G731" s="159"/>
      <c r="H731" s="1422"/>
      <c r="I731" s="158"/>
      <c r="J731" s="159"/>
      <c r="K731" s="1422"/>
      <c r="L731" s="296">
        <f t="shared" si="170"/>
        <v>0</v>
      </c>
      <c r="M731" s="12">
        <f t="shared" si="160"/>
      </c>
      <c r="N731" s="13"/>
    </row>
    <row r="732" spans="2:14" ht="15.75">
      <c r="B732" s="367"/>
      <c r="C732" s="370">
        <v>5205</v>
      </c>
      <c r="D732" s="371" t="s">
        <v>629</v>
      </c>
      <c r="E732" s="296">
        <f t="shared" si="169"/>
        <v>0</v>
      </c>
      <c r="F732" s="158"/>
      <c r="G732" s="159"/>
      <c r="H732" s="1422"/>
      <c r="I732" s="158"/>
      <c r="J732" s="159"/>
      <c r="K732" s="1422"/>
      <c r="L732" s="296">
        <f t="shared" si="170"/>
        <v>0</v>
      </c>
      <c r="M732" s="12">
        <f t="shared" si="160"/>
      </c>
      <c r="N732" s="13"/>
    </row>
    <row r="733" spans="2:14" ht="15.75">
      <c r="B733" s="367"/>
      <c r="C733" s="370">
        <v>5206</v>
      </c>
      <c r="D733" s="371" t="s">
        <v>630</v>
      </c>
      <c r="E733" s="296">
        <f t="shared" si="169"/>
        <v>0</v>
      </c>
      <c r="F733" s="158"/>
      <c r="G733" s="159"/>
      <c r="H733" s="1422"/>
      <c r="I733" s="158"/>
      <c r="J733" s="159"/>
      <c r="K733" s="1422"/>
      <c r="L733" s="296">
        <f t="shared" si="170"/>
        <v>0</v>
      </c>
      <c r="M733" s="12">
        <f aca="true" t="shared" si="171" ref="M733:M753"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 t="shared" si="169"/>
        <v>0</v>
      </c>
      <c r="F734" s="173"/>
      <c r="G734" s="174"/>
      <c r="H734" s="1423"/>
      <c r="I734" s="173"/>
      <c r="J734" s="174"/>
      <c r="K734" s="1423"/>
      <c r="L734" s="288">
        <f t="shared" si="170"/>
        <v>0</v>
      </c>
      <c r="M734" s="12">
        <f t="shared" si="171"/>
      </c>
      <c r="N734" s="13"/>
    </row>
    <row r="735" spans="2:14" ht="15.75">
      <c r="B735" s="366">
        <v>5300</v>
      </c>
      <c r="C735" s="1774" t="s">
        <v>632</v>
      </c>
      <c r="D735" s="1775"/>
      <c r="E735" s="311">
        <f aca="true" t="shared" si="172" ref="E735:L735">SUM(E736:E737)</f>
        <v>0</v>
      </c>
      <c r="F735" s="275">
        <f t="shared" si="172"/>
        <v>0</v>
      </c>
      <c r="G735" s="276">
        <f t="shared" si="172"/>
        <v>0</v>
      </c>
      <c r="H735" s="277">
        <f t="shared" si="172"/>
        <v>0</v>
      </c>
      <c r="I735" s="275">
        <f t="shared" si="172"/>
        <v>0</v>
      </c>
      <c r="J735" s="276">
        <f t="shared" si="172"/>
        <v>0</v>
      </c>
      <c r="K735" s="277">
        <f t="shared" si="172"/>
        <v>0</v>
      </c>
      <c r="L735" s="311">
        <f t="shared" si="172"/>
        <v>0</v>
      </c>
      <c r="M735" s="12">
        <f t="shared" si="171"/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20"/>
      <c r="I736" s="152"/>
      <c r="J736" s="153"/>
      <c r="K736" s="1420"/>
      <c r="L736" s="282">
        <f>I736+J736+K736</f>
        <v>0</v>
      </c>
      <c r="M736" s="12">
        <f t="shared" si="171"/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3"/>
      <c r="I737" s="173"/>
      <c r="J737" s="174"/>
      <c r="K737" s="1423"/>
      <c r="L737" s="288">
        <f>I737+J737+K737</f>
        <v>0</v>
      </c>
      <c r="M737" s="12">
        <f t="shared" si="171"/>
      </c>
      <c r="N737" s="13"/>
    </row>
    <row r="738" spans="2:14" ht="15.75">
      <c r="B738" s="366">
        <v>5400</v>
      </c>
      <c r="C738" s="1774" t="s">
        <v>694</v>
      </c>
      <c r="D738" s="1775"/>
      <c r="E738" s="311">
        <f>F738+G738+H738</f>
        <v>0</v>
      </c>
      <c r="F738" s="1424"/>
      <c r="G738" s="1425"/>
      <c r="H738" s="1426"/>
      <c r="I738" s="1424"/>
      <c r="J738" s="1425"/>
      <c r="K738" s="1426"/>
      <c r="L738" s="311">
        <f>I738+J738+K738</f>
        <v>0</v>
      </c>
      <c r="M738" s="12">
        <f t="shared" si="171"/>
      </c>
      <c r="N738" s="13"/>
    </row>
    <row r="739" spans="2:14" ht="15.75">
      <c r="B739" s="273">
        <v>5500</v>
      </c>
      <c r="C739" s="1770" t="s">
        <v>695</v>
      </c>
      <c r="D739" s="1771"/>
      <c r="E739" s="311">
        <f aca="true" t="shared" si="173" ref="E739:L739">SUM(E740:E743)</f>
        <v>0</v>
      </c>
      <c r="F739" s="275">
        <f t="shared" si="173"/>
        <v>0</v>
      </c>
      <c r="G739" s="276">
        <f t="shared" si="173"/>
        <v>0</v>
      </c>
      <c r="H739" s="277">
        <f t="shared" si="173"/>
        <v>0</v>
      </c>
      <c r="I739" s="275">
        <f t="shared" si="173"/>
        <v>0</v>
      </c>
      <c r="J739" s="276">
        <f t="shared" si="173"/>
        <v>0</v>
      </c>
      <c r="K739" s="277">
        <f t="shared" si="173"/>
        <v>0</v>
      </c>
      <c r="L739" s="311">
        <f t="shared" si="173"/>
        <v>0</v>
      </c>
      <c r="M739" s="12">
        <f t="shared" si="171"/>
      </c>
      <c r="N739" s="13"/>
    </row>
    <row r="740" spans="2:14" ht="15.75">
      <c r="B740" s="363"/>
      <c r="C740" s="280">
        <v>5501</v>
      </c>
      <c r="D740" s="312" t="s">
        <v>696</v>
      </c>
      <c r="E740" s="282">
        <f>F740+G740+H740</f>
        <v>0</v>
      </c>
      <c r="F740" s="152"/>
      <c r="G740" s="153"/>
      <c r="H740" s="1420"/>
      <c r="I740" s="152"/>
      <c r="J740" s="153"/>
      <c r="K740" s="1420"/>
      <c r="L740" s="282">
        <f>I740+J740+K740</f>
        <v>0</v>
      </c>
      <c r="M740" s="12">
        <f t="shared" si="171"/>
      </c>
      <c r="N740" s="13"/>
    </row>
    <row r="741" spans="2:14" ht="15.75">
      <c r="B741" s="363"/>
      <c r="C741" s="294">
        <v>5502</v>
      </c>
      <c r="D741" s="295" t="s">
        <v>697</v>
      </c>
      <c r="E741" s="296">
        <f>F741+G741+H741</f>
        <v>0</v>
      </c>
      <c r="F741" s="158"/>
      <c r="G741" s="159"/>
      <c r="H741" s="1422"/>
      <c r="I741" s="158"/>
      <c r="J741" s="159"/>
      <c r="K741" s="1422"/>
      <c r="L741" s="296">
        <f>I741+J741+K741</f>
        <v>0</v>
      </c>
      <c r="M741" s="12">
        <f t="shared" si="171"/>
      </c>
      <c r="N741" s="13"/>
    </row>
    <row r="742" spans="2:14" ht="15.75">
      <c r="B742" s="363"/>
      <c r="C742" s="294">
        <v>5503</v>
      </c>
      <c r="D742" s="364" t="s">
        <v>698</v>
      </c>
      <c r="E742" s="296">
        <f>F742+G742+H742</f>
        <v>0</v>
      </c>
      <c r="F742" s="158"/>
      <c r="G742" s="159"/>
      <c r="H742" s="1422"/>
      <c r="I742" s="158"/>
      <c r="J742" s="159"/>
      <c r="K742" s="1422"/>
      <c r="L742" s="296">
        <f>I742+J742+K742</f>
        <v>0</v>
      </c>
      <c r="M742" s="12">
        <f t="shared" si="171"/>
      </c>
      <c r="N742" s="13"/>
    </row>
    <row r="743" spans="2:14" ht="15.75">
      <c r="B743" s="363"/>
      <c r="C743" s="286">
        <v>5504</v>
      </c>
      <c r="D743" s="340" t="s">
        <v>699</v>
      </c>
      <c r="E743" s="288">
        <f>F743+G743+H743</f>
        <v>0</v>
      </c>
      <c r="F743" s="173"/>
      <c r="G743" s="174"/>
      <c r="H743" s="1423"/>
      <c r="I743" s="173"/>
      <c r="J743" s="174"/>
      <c r="K743" s="1423"/>
      <c r="L743" s="288">
        <f>I743+J743+K743</f>
        <v>0</v>
      </c>
      <c r="M743" s="12">
        <f t="shared" si="171"/>
      </c>
      <c r="N743" s="13"/>
    </row>
    <row r="744" spans="2:14" ht="15.75">
      <c r="B744" s="366">
        <v>5700</v>
      </c>
      <c r="C744" s="1776" t="s">
        <v>925</v>
      </c>
      <c r="D744" s="1777"/>
      <c r="E744" s="311">
        <f aca="true" t="shared" si="174" ref="E744:L744">SUM(E745:E747)</f>
        <v>0</v>
      </c>
      <c r="F744" s="275">
        <f t="shared" si="174"/>
        <v>0</v>
      </c>
      <c r="G744" s="276">
        <f t="shared" si="174"/>
        <v>0</v>
      </c>
      <c r="H744" s="277">
        <f t="shared" si="174"/>
        <v>0</v>
      </c>
      <c r="I744" s="275">
        <f t="shared" si="174"/>
        <v>0</v>
      </c>
      <c r="J744" s="276">
        <f t="shared" si="174"/>
        <v>0</v>
      </c>
      <c r="K744" s="277">
        <f t="shared" si="174"/>
        <v>0</v>
      </c>
      <c r="L744" s="311">
        <f t="shared" si="174"/>
        <v>0</v>
      </c>
      <c r="M744" s="12">
        <f t="shared" si="171"/>
      </c>
      <c r="N744" s="13"/>
    </row>
    <row r="745" spans="2:14" ht="15.75">
      <c r="B745" s="367"/>
      <c r="C745" s="368">
        <v>5701</v>
      </c>
      <c r="D745" s="369" t="s">
        <v>700</v>
      </c>
      <c r="E745" s="282">
        <f>F745+G745+H745</f>
        <v>0</v>
      </c>
      <c r="F745" s="1474">
        <v>0</v>
      </c>
      <c r="G745" s="1474">
        <v>0</v>
      </c>
      <c r="H745" s="1474">
        <v>0</v>
      </c>
      <c r="I745" s="1474">
        <v>0</v>
      </c>
      <c r="J745" s="1474">
        <v>0</v>
      </c>
      <c r="K745" s="1474">
        <v>0</v>
      </c>
      <c r="L745" s="282">
        <f>I745+J745+K745</f>
        <v>0</v>
      </c>
      <c r="M745" s="12">
        <f t="shared" si="171"/>
      </c>
      <c r="N745" s="13"/>
    </row>
    <row r="746" spans="2:14" ht="15.75">
      <c r="B746" s="367"/>
      <c r="C746" s="374">
        <v>5702</v>
      </c>
      <c r="D746" s="375" t="s">
        <v>701</v>
      </c>
      <c r="E746" s="315">
        <f>F746+G746+H746</f>
        <v>0</v>
      </c>
      <c r="F746" s="1474">
        <v>0</v>
      </c>
      <c r="G746" s="1474">
        <v>0</v>
      </c>
      <c r="H746" s="1474">
        <v>0</v>
      </c>
      <c r="I746" s="1474">
        <v>0</v>
      </c>
      <c r="J746" s="1474">
        <v>0</v>
      </c>
      <c r="K746" s="1474">
        <v>0</v>
      </c>
      <c r="L746" s="315">
        <f>I746+J746+K746</f>
        <v>0</v>
      </c>
      <c r="M746" s="12">
        <f t="shared" si="171"/>
      </c>
      <c r="N746" s="13"/>
    </row>
    <row r="747" spans="2:14" ht="15.75">
      <c r="B747" s="293"/>
      <c r="C747" s="376">
        <v>4071</v>
      </c>
      <c r="D747" s="377" t="s">
        <v>702</v>
      </c>
      <c r="E747" s="378">
        <f>F747+G747+H747</f>
        <v>0</v>
      </c>
      <c r="F747" s="1474">
        <v>0</v>
      </c>
      <c r="G747" s="1474">
        <v>0</v>
      </c>
      <c r="H747" s="1474">
        <v>0</v>
      </c>
      <c r="I747" s="1474">
        <v>0</v>
      </c>
      <c r="J747" s="1474">
        <v>0</v>
      </c>
      <c r="K747" s="1474">
        <v>0</v>
      </c>
      <c r="L747" s="378">
        <f>I747+J747+K747</f>
        <v>0</v>
      </c>
      <c r="M747" s="12">
        <f t="shared" si="171"/>
      </c>
      <c r="N747" s="13"/>
    </row>
    <row r="748" spans="2:14" ht="15.75">
      <c r="B748" s="584"/>
      <c r="C748" s="1772" t="s">
        <v>703</v>
      </c>
      <c r="D748" s="1773"/>
      <c r="E748" s="1440"/>
      <c r="F748" s="1440"/>
      <c r="G748" s="1440"/>
      <c r="H748" s="1440"/>
      <c r="I748" s="1440"/>
      <c r="J748" s="1440"/>
      <c r="K748" s="1440"/>
      <c r="L748" s="1441"/>
      <c r="M748" s="12">
        <f t="shared" si="171"/>
      </c>
      <c r="N748" s="13"/>
    </row>
    <row r="749" spans="2:14" ht="15.75">
      <c r="B749" s="382">
        <v>98</v>
      </c>
      <c r="C749" s="1772" t="s">
        <v>703</v>
      </c>
      <c r="D749" s="1773"/>
      <c r="E749" s="383">
        <f>F749+G749+H749</f>
        <v>0</v>
      </c>
      <c r="F749" s="1431">
        <v>0</v>
      </c>
      <c r="G749" s="1432"/>
      <c r="H749" s="1433"/>
      <c r="I749" s="1463">
        <v>0</v>
      </c>
      <c r="J749" s="1464">
        <v>0</v>
      </c>
      <c r="K749" s="1465">
        <v>0</v>
      </c>
      <c r="L749" s="383">
        <f>I749+J749+K749</f>
        <v>0</v>
      </c>
      <c r="M749" s="12">
        <f t="shared" si="171"/>
      </c>
      <c r="N749" s="13"/>
    </row>
    <row r="750" spans="2:14" ht="15.75">
      <c r="B750" s="1435"/>
      <c r="C750" s="1436"/>
      <c r="D750" s="1437"/>
      <c r="E750" s="270"/>
      <c r="F750" s="270"/>
      <c r="G750" s="270"/>
      <c r="H750" s="270"/>
      <c r="I750" s="270"/>
      <c r="J750" s="270"/>
      <c r="K750" s="270"/>
      <c r="L750" s="271"/>
      <c r="M750" s="12">
        <f t="shared" si="171"/>
      </c>
      <c r="N750" s="13"/>
    </row>
    <row r="751" spans="2:14" ht="15.75">
      <c r="B751" s="1438"/>
      <c r="C751" s="111"/>
      <c r="D751" s="1439"/>
      <c r="E751" s="219"/>
      <c r="F751" s="219"/>
      <c r="G751" s="219"/>
      <c r="H751" s="219"/>
      <c r="I751" s="219"/>
      <c r="J751" s="219"/>
      <c r="K751" s="219"/>
      <c r="L751" s="390"/>
      <c r="M751" s="12">
        <f t="shared" si="171"/>
      </c>
      <c r="N751" s="13"/>
    </row>
    <row r="752" spans="2:14" ht="15.75">
      <c r="B752" s="1438"/>
      <c r="C752" s="111"/>
      <c r="D752" s="1439"/>
      <c r="E752" s="219"/>
      <c r="F752" s="219"/>
      <c r="G752" s="219"/>
      <c r="H752" s="219"/>
      <c r="I752" s="219"/>
      <c r="J752" s="219"/>
      <c r="K752" s="219"/>
      <c r="L752" s="390"/>
      <c r="M752" s="12">
        <f t="shared" si="171"/>
      </c>
      <c r="N752" s="13"/>
    </row>
    <row r="753" spans="2:14" ht="15.75">
      <c r="B753" s="1466"/>
      <c r="C753" s="394" t="s">
        <v>750</v>
      </c>
      <c r="D753" s="1434">
        <f>+B753</f>
        <v>0</v>
      </c>
      <c r="E753" s="396">
        <f aca="true" t="shared" si="175" ref="E753:L753">SUM(E637,E640,E646,E654,E655,E673,E677,E683,E686,E687,E688,E689,E690,E699,E706,E707,E708,E709,E716,E720,E721,E722,E723,E726,E727,E735,E738,E739,E744)+E749</f>
        <v>0</v>
      </c>
      <c r="F753" s="397">
        <f t="shared" si="175"/>
        <v>0</v>
      </c>
      <c r="G753" s="398">
        <f t="shared" si="175"/>
        <v>0</v>
      </c>
      <c r="H753" s="399">
        <f t="shared" si="175"/>
        <v>0</v>
      </c>
      <c r="I753" s="397">
        <f t="shared" si="175"/>
        <v>0</v>
      </c>
      <c r="J753" s="398">
        <f t="shared" si="175"/>
        <v>0</v>
      </c>
      <c r="K753" s="399">
        <f t="shared" si="175"/>
        <v>0</v>
      </c>
      <c r="L753" s="396">
        <f t="shared" si="175"/>
        <v>0</v>
      </c>
      <c r="M753" s="12">
        <f t="shared" si="171"/>
      </c>
      <c r="N753" s="73" t="str">
        <f>LEFT(C634,1)</f>
        <v>1</v>
      </c>
    </row>
    <row r="754" spans="2:13" ht="15.75">
      <c r="B754" s="79" t="s">
        <v>120</v>
      </c>
      <c r="C754" s="1"/>
      <c r="L754" s="6"/>
      <c r="M754" s="7">
        <f>(IF($E753&lt;&gt;0,$M$2,IF($L753&lt;&gt;0,$M$2,"")))</f>
      </c>
    </row>
    <row r="755" spans="2:13" ht="15.75">
      <c r="B755" s="1369"/>
      <c r="C755" s="1369"/>
      <c r="D755" s="1370"/>
      <c r="E755" s="1369"/>
      <c r="F755" s="1369"/>
      <c r="G755" s="1369"/>
      <c r="H755" s="1369"/>
      <c r="I755" s="1369"/>
      <c r="J755" s="1369"/>
      <c r="K755" s="1369"/>
      <c r="L755" s="1371"/>
      <c r="M755" s="7">
        <f>(IF($E753&lt;&gt;0,$M$2,IF($L753&lt;&gt;0,$M$2,"")))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8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</sheetData>
  <sheetProtection password="81B0" sheet="1" objects="1" scenarios="1"/>
  <mergeCells count="142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C687:D687"/>
    <mergeCell ref="C709:D709"/>
    <mergeCell ref="C716:D716"/>
    <mergeCell ref="C720:D720"/>
    <mergeCell ref="C721:D721"/>
    <mergeCell ref="C722:D722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H96:H108 H110:H112 K117:K121 H123:H125 H127:H137 H141:H142 H144:H151 H153:H160 H162:H169 F382:G383 F26:G27 F29:K32 F34:K38 F40:K46 K53:K57 F48:K51 F59:K60 G92:H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 I102">
      <formula1>999999999999999000</formula1>
    </dataValidation>
    <dataValidation type="whole" operator="lessThan" allowBlank="1" showInputMessage="1" showErrorMessage="1" error="Въвежда се цяло число!" sqref="F99:F100 F102 F106:F107 I99:I100 F23:J24 F394:K397 F409:K410 F481:K482 F500:K503 F524:K525 F534:K536 F589:K592 F496:G498 I496:J498 F551:G558 I551:J558 K171:L171 H171:I171 E171:F171 H25:H27 H86:H90 F86:F89 K86:K90 F522:J522 F527:G527 J92:K93 H519:H521 I527:J527 F530:G530 I530:J530 F532:G532 I532:J532 F400:G400 I400: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782">
        <f>$B$7</f>
        <v>0</v>
      </c>
      <c r="J14" s="1783"/>
      <c r="K14" s="1783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87">
        <f>$B$12</f>
        <v>0</v>
      </c>
      <c r="J19" s="1788"/>
      <c r="K19" s="1789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90" t="s">
        <v>2048</v>
      </c>
      <c r="M23" s="1791"/>
      <c r="N23" s="1791"/>
      <c r="O23" s="1792"/>
      <c r="P23" s="1793" t="s">
        <v>2049</v>
      </c>
      <c r="Q23" s="1794"/>
      <c r="R23" s="1794"/>
      <c r="S23" s="1795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6" t="s">
        <v>753</v>
      </c>
      <c r="K30" s="179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0" t="s">
        <v>756</v>
      </c>
      <c r="K33" s="1781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8" t="s">
        <v>195</v>
      </c>
      <c r="K39" s="179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0" t="s">
        <v>200</v>
      </c>
      <c r="K47" s="1801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0" t="s">
        <v>201</v>
      </c>
      <c r="K48" s="1781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70" t="s">
        <v>275</v>
      </c>
      <c r="K66" s="177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70" t="s">
        <v>731</v>
      </c>
      <c r="K70" s="177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70" t="s">
        <v>220</v>
      </c>
      <c r="K76" s="177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70" t="s">
        <v>222</v>
      </c>
      <c r="K79" s="1771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78" t="s">
        <v>223</v>
      </c>
      <c r="K80" s="1779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78" t="s">
        <v>224</v>
      </c>
      <c r="K81" s="1779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78" t="s">
        <v>1678</v>
      </c>
      <c r="K82" s="1779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70" t="s">
        <v>225</v>
      </c>
      <c r="K83" s="177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70" t="s">
        <v>237</v>
      </c>
      <c r="K99" s="1771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70" t="s">
        <v>238</v>
      </c>
      <c r="K100" s="1771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70" t="s">
        <v>239</v>
      </c>
      <c r="K101" s="1771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70" t="s">
        <v>240</v>
      </c>
      <c r="K102" s="177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70" t="s">
        <v>1679</v>
      </c>
      <c r="K109" s="177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70" t="s">
        <v>1676</v>
      </c>
      <c r="K113" s="1771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70" t="s">
        <v>1677</v>
      </c>
      <c r="K114" s="1771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78" t="s">
        <v>250</v>
      </c>
      <c r="K115" s="1779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70" t="s">
        <v>276</v>
      </c>
      <c r="K116" s="177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74" t="s">
        <v>251</v>
      </c>
      <c r="K119" s="1775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74" t="s">
        <v>252</v>
      </c>
      <c r="K120" s="1775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74" t="s">
        <v>632</v>
      </c>
      <c r="K128" s="1775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74" t="s">
        <v>694</v>
      </c>
      <c r="K131" s="1775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70" t="s">
        <v>695</v>
      </c>
      <c r="K132" s="177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76" t="s">
        <v>925</v>
      </c>
      <c r="K137" s="177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72" t="s">
        <v>703</v>
      </c>
      <c r="K141" s="1773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72" t="s">
        <v>703</v>
      </c>
      <c r="K142" s="1773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666" ht="12.75"/>
    <row r="670" ht="12.75"/>
    <row r="671" ht="12.75"/>
    <row r="696" ht="12.75"/>
    <row r="747" ht="12.75"/>
    <row r="748" ht="12.75"/>
    <row r="749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2018-07-31T12:32:02Z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